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<sst xmlns="http://schemas.openxmlformats.org/spreadsheetml/2006/main" count="197" uniqueCount="191">
  <si>
    <t xml:space="preserve">Admitere 2026 - SESIUNEA I - trebuie sa completati doar campurile marcate cu *</t>
  </si>
  <si>
    <r>
      <rPr>
        <b val="true"/>
        <sz val="12"/>
        <color theme="1"/>
        <rFont val="Times New Roman"/>
        <family val="1"/>
        <charset val="238"/>
      </rPr>
      <t xml:space="preserve">Candidat: </t>
    </r>
    <r>
      <rPr>
        <b val="true"/>
        <sz val="12"/>
        <color rgb="FFFF0000"/>
        <rFont val="Times New Roman"/>
        <family val="1"/>
        <charset val="1"/>
      </rPr>
      <t xml:space="preserve">*</t>
    </r>
  </si>
  <si>
    <t xml:space="preserve">* Completati NUME Initiala Prenume1-Prenume2 in celula B2 ca in admitere.pub.ro</t>
  </si>
  <si>
    <t xml:space="preserve">Persoana care a prelucrat dosarul:</t>
  </si>
  <si>
    <t xml:space="preserve">Persoana care a verificat:</t>
  </si>
  <si>
    <t xml:space="preserve">Nota la proba P1</t>
  </si>
  <si>
    <t xml:space="preserve">Document(e) sursa</t>
  </si>
  <si>
    <r>
      <rPr>
        <b val="true"/>
        <sz val="12"/>
        <color theme="1"/>
        <rFont val="Times New Roman"/>
        <family val="1"/>
        <charset val="238"/>
      </rPr>
      <t xml:space="preserve">Nota sau punctaj </t>
    </r>
    <r>
      <rPr>
        <b val="true"/>
        <vertAlign val="superscript"/>
        <sz val="12"/>
        <color rgb="FFFF0000"/>
        <rFont val="Times New Roman"/>
        <family val="1"/>
        <charset val="238"/>
      </rPr>
      <t xml:space="preserve">*</t>
    </r>
  </si>
  <si>
    <t xml:space="preserve">P1</t>
  </si>
  <si>
    <t xml:space="preserve">NC1 = M</t>
  </si>
  <si>
    <t xml:space="preserve">M9</t>
  </si>
  <si>
    <t xml:space="preserve">M10</t>
  </si>
  <si>
    <t xml:space="preserve">M11</t>
  </si>
  <si>
    <t xml:space="preserve">* Completeti in C7, C8, C9 mediile la Matematica clasa IX si X (profil uman) sau IX, X si XI (profil real)</t>
  </si>
  <si>
    <t xml:space="preserve">Nota la proba P2</t>
  </si>
  <si>
    <t xml:space="preserve">Media</t>
  </si>
  <si>
    <t xml:space="preserve">P2</t>
  </si>
  <si>
    <t xml:space="preserve">NC2=F</t>
  </si>
  <si>
    <t xml:space="preserve">F9</t>
  </si>
  <si>
    <t xml:space="preserve">Fizica</t>
  </si>
  <si>
    <t xml:space="preserve">F10</t>
  </si>
  <si>
    <t xml:space="preserve">NC2=I</t>
  </si>
  <si>
    <t xml:space="preserve">I9</t>
  </si>
  <si>
    <t xml:space="preserve">Informatica</t>
  </si>
  <si>
    <t xml:space="preserve">I10</t>
  </si>
  <si>
    <t xml:space="preserve">I11</t>
  </si>
  <si>
    <t xml:space="preserve">NC2=E</t>
  </si>
  <si>
    <t xml:space="preserve">EC11</t>
  </si>
  <si>
    <t xml:space="preserve">Economie</t>
  </si>
  <si>
    <t xml:space="preserve">NC2=CO</t>
  </si>
  <si>
    <t xml:space="preserve">C10</t>
  </si>
  <si>
    <t xml:space="preserve">Chimie organica</t>
  </si>
  <si>
    <t xml:space="preserve">NC2=PCI</t>
  </si>
  <si>
    <t xml:space="preserve">PCI11</t>
  </si>
  <si>
    <t xml:space="preserve">Prelucrarea computerizata a imaginilor</t>
  </si>
  <si>
    <t xml:space="preserve">* Completeti in C13-C20 mediile la una din materiile alese de candidat</t>
  </si>
  <si>
    <t xml:space="preserve">MC=</t>
  </si>
  <si>
    <t xml:space="preserve">Nota la proba P3 (NB)</t>
  </si>
  <si>
    <t xml:space="preserve">CG1</t>
  </si>
  <si>
    <t xml:space="preserve">MG9</t>
  </si>
  <si>
    <t xml:space="preserve">MG10</t>
  </si>
  <si>
    <t xml:space="preserve">MG11</t>
  </si>
  <si>
    <r>
      <rPr>
        <b val="true"/>
        <vertAlign val="superscript"/>
        <sz val="12"/>
        <color rgb="FFFF0000"/>
        <rFont val="Times New Roman"/>
        <family val="1"/>
        <charset val="1"/>
      </rPr>
      <t xml:space="preserve">*</t>
    </r>
    <r>
      <rPr>
        <b val="true"/>
        <sz val="12"/>
        <color rgb="FFFF0000"/>
        <rFont val="Times New Roman"/>
        <family val="1"/>
        <charset val="1"/>
      </rPr>
      <t xml:space="preserve"> Completati in C25, C26, C27 mediile generale din clasele IX, X, XI</t>
    </r>
  </si>
  <si>
    <t xml:space="preserve">CG2</t>
  </si>
  <si>
    <t xml:space="preserve">Criteriu</t>
  </si>
  <si>
    <t xml:space="preserve">Punctaj acordat</t>
  </si>
  <si>
    <r>
      <rPr>
        <b val="true"/>
        <sz val="12"/>
        <color rgb="FF000000"/>
        <rFont val="Times New Roman"/>
        <family val="1"/>
        <charset val="1"/>
      </rPr>
      <t xml:space="preserve">NRCJN
</t>
    </r>
    <r>
      <rPr>
        <sz val="10"/>
        <color rgb="FF000000"/>
        <rFont val="Times New Roman"/>
        <family val="0"/>
        <charset val="1"/>
      </rPr>
      <t xml:space="preserve">(participare concursuri jud/nat/internat, 1p, </t>
    </r>
    <r>
      <rPr>
        <sz val="10"/>
        <color rgb="FFFF0000"/>
        <rFont val="Times New Roman"/>
        <family val="0"/>
        <charset val="1"/>
      </rPr>
      <t xml:space="preserve">max 5p</t>
    </r>
    <r>
      <rPr>
        <sz val="10"/>
        <color rgb="FF000000"/>
        <rFont val="Times New Roman"/>
        <family val="0"/>
        <charset val="1"/>
      </rPr>
      <t xml:space="preserve">)</t>
    </r>
  </si>
  <si>
    <t xml:space="preserve">Număr concursuri județene/naționale/internaționale la care candidatul a participat. Se poate face dovada prin diploma de participare, lista de participare, adeverință etc.</t>
  </si>
  <si>
    <r>
      <rPr>
        <b val="true"/>
        <sz val="12"/>
        <color theme="1"/>
        <rFont val="Times New Roman"/>
        <family val="1"/>
        <charset val="1"/>
      </rPr>
      <t xml:space="preserve">NPL
</t>
    </r>
    <r>
      <rPr>
        <sz val="10"/>
        <color theme="1"/>
        <rFont val="Times New Roman"/>
        <family val="1"/>
        <charset val="238"/>
      </rPr>
      <t xml:space="preserve">(premii concursuri locale, 1.5p, </t>
    </r>
    <r>
      <rPr>
        <sz val="10"/>
        <color rgb="FFFF0000"/>
        <rFont val="Times New Roman"/>
        <family val="1"/>
        <charset val="238"/>
      </rPr>
      <t xml:space="preserve">max 6p</t>
    </r>
    <r>
      <rPr>
        <sz val="10"/>
        <color theme="1"/>
        <rFont val="Times New Roman"/>
        <family val="1"/>
        <charset val="238"/>
      </rPr>
      <t xml:space="preserve">)</t>
    </r>
  </si>
  <si>
    <t xml:space="preserve">Număr premii obținute la concursuri locale la nivel de cel puțin școală (școală, oraș, județ) la care candidatul a participat.  Se poate face dovada prin diploma de premiere.</t>
  </si>
  <si>
    <r>
      <rPr>
        <b val="true"/>
        <sz val="12"/>
        <color theme="1"/>
        <rFont val="Times New Roman"/>
        <family val="1"/>
        <charset val="1"/>
      </rPr>
      <t xml:space="preserve">NPN
</t>
    </r>
    <r>
      <rPr>
        <sz val="10"/>
        <color theme="1"/>
        <rFont val="Times New Roman"/>
        <family val="1"/>
        <charset val="238"/>
      </rPr>
      <t xml:space="preserve">(premii concursuri nat/internat, 3p, </t>
    </r>
    <r>
      <rPr>
        <sz val="10"/>
        <color rgb="FFFF0000"/>
        <rFont val="Times New Roman"/>
        <family val="1"/>
        <charset val="238"/>
      </rPr>
      <t xml:space="preserve">max 10p</t>
    </r>
    <r>
      <rPr>
        <sz val="10"/>
        <color theme="1"/>
        <rFont val="Times New Roman"/>
        <family val="1"/>
        <charset val="238"/>
      </rPr>
      <t xml:space="preserve">)</t>
    </r>
  </si>
  <si>
    <t xml:space="preserve">Număr premii obținute la concursuri naționale/internaționale la care candidatul a participat. Se poate face dovada prin diploma de premiere.</t>
  </si>
  <si>
    <r>
      <rPr>
        <b val="true"/>
        <sz val="12"/>
        <color theme="1"/>
        <rFont val="Times New Roman"/>
        <family val="1"/>
        <charset val="1"/>
      </rPr>
      <t xml:space="preserve">NCLS 
</t>
    </r>
    <r>
      <rPr>
        <sz val="10"/>
        <color theme="1"/>
        <rFont val="Times New Roman"/>
        <family val="1"/>
        <charset val="238"/>
      </rPr>
      <t xml:space="preserve">(nr certif lingvictice, 1p, </t>
    </r>
    <r>
      <rPr>
        <sz val="10"/>
        <color rgb="FFFF0000"/>
        <rFont val="Times New Roman"/>
        <family val="1"/>
        <charset val="238"/>
      </rPr>
      <t xml:space="preserve">max 3p</t>
    </r>
    <r>
      <rPr>
        <sz val="10"/>
        <color theme="1"/>
        <rFont val="Times New Roman"/>
        <family val="1"/>
        <charset val="238"/>
      </rPr>
      <t xml:space="preserve">)</t>
    </r>
  </si>
  <si>
    <t xml:space="preserve">Număr certificate de competență pentru cunoașterea unor limbi străine (engleză, germană, franceză) la nivel cel puțin B2, eliberate de autorități recunoscute (Cambridge, Toefl, IELTS, DELF, DALF, DL, TestDaF etc.).</t>
  </si>
  <si>
    <t xml:space="preserve">CG2=</t>
  </si>
  <si>
    <t xml:space="preserve">P3=</t>
  </si>
  <si>
    <t xml:space="preserve">Media generala de admitere, MG=</t>
  </si>
  <si>
    <t xml:space="preserve">* Selectati la un concurs/olimpiada DOAR o singura optiune, cel mai inalt nivel obtinut</t>
  </si>
  <si>
    <t xml:space="preserve">* Se accepta la NRCJN max 5 puncte, la NPL max 6 puncte, la NPN max 10 puncte</t>
  </si>
  <si>
    <t xml:space="preserve">Punctaj total</t>
  </si>
  <si>
    <r>
      <rPr>
        <sz val="12"/>
        <rFont val="Times New Roman"/>
        <family val="2"/>
        <charset val="1"/>
      </rPr>
      <t xml:space="preserve">participare</t>
    </r>
    <r>
      <rPr>
        <sz val="12"/>
        <rFont val="Times New Roman"/>
        <family val="1"/>
        <charset val="1"/>
      </rPr>
      <t xml:space="preserve">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rFont val="Times New Roman"/>
        <family val="2"/>
        <charset val="1"/>
      </rPr>
      <t xml:space="preserve"> NRCJN (1p)
premiu NPL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rFont val="Times New Roman"/>
        <family val="2"/>
        <charset val="1"/>
      </rPr>
      <t xml:space="preserve"> (1.5p)
premiu NPN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rFont val="Times New Roman"/>
        <family val="2"/>
        <charset val="1"/>
      </rPr>
      <t xml:space="preserve"> (3.0p)</t>
    </r>
  </si>
  <si>
    <t xml:space="preserve">Denumire</t>
  </si>
  <si>
    <t xml:space="preserve">Concursul de matematică „Marcel Roșculeț” clasa 9</t>
  </si>
  <si>
    <t xml:space="preserve">Concursul de matematică „Marcel Roșculeț” clasa 10</t>
  </si>
  <si>
    <t xml:space="preserve">Concursul de matematică „Marcel Roșculeț” clasa 11</t>
  </si>
  <si>
    <t xml:space="preserve">Concursul de matematică „Marcel Roșculeț” clasa 12</t>
  </si>
  <si>
    <t xml:space="preserve">Competiția națională de robotică „FIRST Tech Challenge Romania” clasa 9</t>
  </si>
  <si>
    <t xml:space="preserve">Competiția națională de robotică „FIRST Tech Challenge Romania” clasa 10</t>
  </si>
  <si>
    <t xml:space="preserve">Competiția națională de robotică „FIRST Tech Challenge Romania” clasa 11</t>
  </si>
  <si>
    <t xml:space="preserve">Competiția națională de robotică „FIRST Tech Challenge Romania” clasa 12</t>
  </si>
  <si>
    <t xml:space="preserve">Concursul de robotică și soluții inovatoare FIRST® LEGO® League clasa 9</t>
  </si>
  <si>
    <t xml:space="preserve">Concursul de robotică și soluții inovatoare FIRST® LEGO® League clasa 10</t>
  </si>
  <si>
    <t xml:space="preserve">Concursul de robotică și soluții inovatoare FIRST® LEGO® League clasa 11</t>
  </si>
  <si>
    <t xml:space="preserve">Concursul de robotică și soluții inovatoare FIRST® LEGO® League clasa 12</t>
  </si>
  <si>
    <t xml:space="preserve">Concursul de fizică „EVRIKA” clasa 9</t>
  </si>
  <si>
    <t xml:space="preserve">Concursul de fizică „EVRIKA” clasa 10</t>
  </si>
  <si>
    <t xml:space="preserve">Concursul de fizică „EVRIKA” clasa 11</t>
  </si>
  <si>
    <t xml:space="preserve">Concursul de fizică „EVRIKA” clasa 12</t>
  </si>
  <si>
    <t xml:space="preserve">Concursul național de matematică și fizică „Vrănceanu-Procopiu” clasa 9</t>
  </si>
  <si>
    <t xml:space="preserve">Concursul național de matematică și fizică „Vrănceanu-Procopiu” clasa 10</t>
  </si>
  <si>
    <t xml:space="preserve">Concursul național de matematică și fizică „Vrănceanu-Procopiu” clasa 11</t>
  </si>
  <si>
    <t xml:space="preserve">Concursul național de matematică și fizică „Vrănceanu-Procopiu” clasa 12</t>
  </si>
  <si>
    <t xml:space="preserve">Concursul de fizică “PHI” al Centrelor de Excelență clasa 9</t>
  </si>
  <si>
    <t xml:space="preserve">Concursul de fizică “PHI” al Centrelor de Excelență clasa 10</t>
  </si>
  <si>
    <t xml:space="preserve">Concursul de fizică “PHI” al Centrelor de Excelență clasa 11</t>
  </si>
  <si>
    <t xml:space="preserve">Concursul de fizică “PHI” al Centrelor de Excelență clasa 12</t>
  </si>
  <si>
    <t xml:space="preserve">Concursul National de Chimie „C.D. Nenițescu” clasa 9</t>
  </si>
  <si>
    <t xml:space="preserve">Concursul National de Chimie „C.D. Nenițescu” clasa 10</t>
  </si>
  <si>
    <t xml:space="preserve">Concursul National de Chimie „C.D. Nenițescu” clasa 11</t>
  </si>
  <si>
    <t xml:space="preserve">Concursul National de Chimie „C.D. Nenițescu” clasa 12</t>
  </si>
  <si>
    <t xml:space="preserve">Concursul National „CHIMIA – Artă între Științe” clasa 9</t>
  </si>
  <si>
    <t xml:space="preserve">Concursul National „CHIMIA – Artă între Științe” clasa 10</t>
  </si>
  <si>
    <t xml:space="preserve">Concursul National „CHIMIA – Artă între Științe” clasa 11</t>
  </si>
  <si>
    <t xml:space="preserve">Concursul National „CHIMIA – Artă între Științe” clasa 12</t>
  </si>
  <si>
    <t xml:space="preserve">Concursul „Romanian Master in Mathematics” clasa 9</t>
  </si>
  <si>
    <t xml:space="preserve">Concursul „Romanian Master in Mathematics” clasa 10</t>
  </si>
  <si>
    <t xml:space="preserve">Concursul „Romanian Master in Mathematics” clasa 11</t>
  </si>
  <si>
    <t xml:space="preserve">Concursul „Romanian Master in Mathematics” clasa 12</t>
  </si>
  <si>
    <t xml:space="preserve">Concursul de matematică aplicată „ADOLF HAIMOVICI” clasa 9</t>
  </si>
  <si>
    <t xml:space="preserve">Concursul de matematică aplicată „ADOLF HAIMOVICI” clasa 10</t>
  </si>
  <si>
    <t xml:space="preserve">Concursul de matematică aplicată „ADOLF HAIMOVICI” clasa 11</t>
  </si>
  <si>
    <t xml:space="preserve">Concursul de matematică aplicată „ADOLF HAIMOVICI” clasa 12</t>
  </si>
  <si>
    <t xml:space="preserve">Concursul Național „Hardcore Entrepreneur” clasa 9</t>
  </si>
  <si>
    <t xml:space="preserve">Concursul Național „Hardcore Entrepreneur” clasa 10</t>
  </si>
  <si>
    <t xml:space="preserve">Concursul Național „Hardcore Entrepreneur” clasa 11</t>
  </si>
  <si>
    <t xml:space="preserve">Concursul Național „Hardcore Entrepreneur” clasa 12</t>
  </si>
  <si>
    <t xml:space="preserve">Concursul Național Business Tech Simulation clasa 9</t>
  </si>
  <si>
    <t xml:space="preserve">Concursul Național Business Tech Simulation clasa 10</t>
  </si>
  <si>
    <t xml:space="preserve">Concursul Național Business Tech Simulation clasa 11</t>
  </si>
  <si>
    <t xml:space="preserve">Concursul Național Business Tech Simulation clasa 12</t>
  </si>
  <si>
    <t xml:space="preserve">Concursul interdisciplinar „Mathematical Grammar School Cup” clasa 9</t>
  </si>
  <si>
    <t xml:space="preserve">Concursul interdisciplinar „Mathematical Grammar School Cup” clasa 10</t>
  </si>
  <si>
    <t xml:space="preserve">Concursul interdisciplinar „Mathematical Grammar School Cup” clasa 11</t>
  </si>
  <si>
    <t xml:space="preserve">Concursul interdisciplinar „Mathematical Grammar School Cup” clasa 12</t>
  </si>
  <si>
    <t xml:space="preserve">Concursul de fizică „ÖVEGES JÓZSEF-VERMES MIKLÓS” clasa 9</t>
  </si>
  <si>
    <t xml:space="preserve">Concursul de fizică „ÖVEGES JÓZSEF-VERMES MIKLÓS” clasa 10</t>
  </si>
  <si>
    <t xml:space="preserve">Concursul de fizică „ÖVEGES JÓZSEF-VERMES MIKLÓS” clasa 11</t>
  </si>
  <si>
    <t xml:space="preserve">Concursul de fizică „ÖVEGES JÓZSEF-VERMES MIKLÓS” clasa 12</t>
  </si>
  <si>
    <t xml:space="preserve">Concursul național Robochallenge clasa 9</t>
  </si>
  <si>
    <t xml:space="preserve">Concursul național Robochallenge clasa 10</t>
  </si>
  <si>
    <t xml:space="preserve">Concursul național Robochallenge clasa 11</t>
  </si>
  <si>
    <t xml:space="preserve">Concursul național Robochallenge clasa 12</t>
  </si>
  <si>
    <t xml:space="preserve">Workshop FILS</t>
  </si>
  <si>
    <t xml:space="preserve">Olimpiada de matematică clasa 9</t>
  </si>
  <si>
    <t xml:space="preserve">Olimpiada de matematică clasa 10</t>
  </si>
  <si>
    <t xml:space="preserve">Olimpiada de matematică clasa 11</t>
  </si>
  <si>
    <t xml:space="preserve">Olimpiada de matematică clasa 12</t>
  </si>
  <si>
    <t xml:space="preserve">Olimpiada națională de matematică pentru școlile/secțiile cu predare în limba maghiară clasa 9</t>
  </si>
  <si>
    <t xml:space="preserve">Olimpiada națională de matematică pentru școlile/secțiile cu predare în limba maghiară clasa 10</t>
  </si>
  <si>
    <t xml:space="preserve">Olimpiada națională de matematică pentru școlile/secțiile cu predare în limba maghiară clasa 11</t>
  </si>
  <si>
    <t xml:space="preserve">Olimpiada națională de matematică pentru școlile/secțiile cu predare în limba maghiară clasa 12</t>
  </si>
  <si>
    <t xml:space="preserve">Olimpiada de fizică clasa 9</t>
  </si>
  <si>
    <t xml:space="preserve">Olimpiada de fizică clasa 10</t>
  </si>
  <si>
    <t xml:space="preserve">Olimpiada de fizică clasa 11</t>
  </si>
  <si>
    <t xml:space="preserve">Olimpiada de fizică clasa 12</t>
  </si>
  <si>
    <t xml:space="preserve">Olimpiada de inteligență artificială clasa 9</t>
  </si>
  <si>
    <t xml:space="preserve">Olimpiada de inteligență artificială clasa 10</t>
  </si>
  <si>
    <t xml:space="preserve">Olimpiada de inteligență artificială clasa 11</t>
  </si>
  <si>
    <t xml:space="preserve">Olimpiada de inteligență artificială clasa 12</t>
  </si>
  <si>
    <t xml:space="preserve">Olimpiada de chimie clasa 9</t>
  </si>
  <si>
    <t xml:space="preserve">Olimpiada de chimie clasa 10</t>
  </si>
  <si>
    <t xml:space="preserve">Olimpiada de chimie clasa 11</t>
  </si>
  <si>
    <t xml:space="preserve">Olimpiada de chimie clasa 12</t>
  </si>
  <si>
    <t xml:space="preserve">Olimpiada de informatică clasa 9</t>
  </si>
  <si>
    <t xml:space="preserve">Olimpiada de informatică clasa 10</t>
  </si>
  <si>
    <t xml:space="preserve">Olimpiada de informatică clasa 11</t>
  </si>
  <si>
    <t xml:space="preserve">Olimpiada de informatică clasa 12</t>
  </si>
  <si>
    <t xml:space="preserve">Olimpiada de tehnologia informației clasa 9</t>
  </si>
  <si>
    <t xml:space="preserve">Olimpiada de tehnologia informației clasa 10</t>
  </si>
  <si>
    <t xml:space="preserve">Olimpiada de tehnologia informației clasa 11</t>
  </si>
  <si>
    <t xml:space="preserve">Olimpiada de tehnologia informației clasa 12</t>
  </si>
  <si>
    <t xml:space="preserve">Olimpiada de astronomie și astrofizică clasa 9</t>
  </si>
  <si>
    <t xml:space="preserve">Olimpiada de astronomie și astrofizică clasa 10</t>
  </si>
  <si>
    <t xml:space="preserve">Olimpiada de astronomie și astrofizică clasa 11</t>
  </si>
  <si>
    <t xml:space="preserve">Olimpiada de astronomie și astrofizică clasa 12</t>
  </si>
  <si>
    <t xml:space="preserve">Olimpiada interdisciplinară „ştiinţele pământului” clasa 9</t>
  </si>
  <si>
    <t xml:space="preserve">Olimpiada interdisciplinară „ştiinţele pământului” clasa 10</t>
  </si>
  <si>
    <t xml:space="preserve">Olimpiada interdisciplinară „ştiinţele pământului” clasa 11</t>
  </si>
  <si>
    <t xml:space="preserve">Olimpiada interdisciplinară „ştiinţele pământului” clasa 12</t>
  </si>
  <si>
    <t xml:space="preserve">Olimpiada de creativitate științifică clasa 9</t>
  </si>
  <si>
    <t xml:space="preserve">Olimpiada de creativitate științifică clasa 10</t>
  </si>
  <si>
    <t xml:space="preserve">Olimpiada de creativitate științifică clasa 11</t>
  </si>
  <si>
    <t xml:space="preserve">Olimpiada de creativitate științifică clasa 12</t>
  </si>
  <si>
    <t xml:space="preserve">Olimpiada de informatică aplicată „AcadNet” clasa 9</t>
  </si>
  <si>
    <t xml:space="preserve">Olimpiada de informatică aplicată „AcadNet” clasa 10</t>
  </si>
  <si>
    <t xml:space="preserve">Olimpiada de informatică aplicată „AcadNet” clasa 11</t>
  </si>
  <si>
    <t xml:space="preserve">Olimpiada de informatică aplicată „AcadNet” clasa 12</t>
  </si>
  <si>
    <t xml:space="preserve">Olimpiada de Inovare si Creativitate digitala – InfoEducatie clasa 9</t>
  </si>
  <si>
    <t xml:space="preserve">Olimpiada de Inovare si Creativitate digitala – InfoEducatie clasa 10</t>
  </si>
  <si>
    <t xml:space="preserve">Olimpiada de Inovare si Creativitate digitala – InfoEducatie clasa 11</t>
  </si>
  <si>
    <t xml:space="preserve">Olimpiada de Inovare si Creativitate digitala – InfoEducatie clasa 12</t>
  </si>
  <si>
    <t xml:space="preserve">Olimpiada de securitate cibernetică clasa 9</t>
  </si>
  <si>
    <t xml:space="preserve">Olimpiada de securitate cibernetică clasa 10</t>
  </si>
  <si>
    <t xml:space="preserve">Olimpiada de securitate cibernetică clasa 11</t>
  </si>
  <si>
    <t xml:space="preserve">Olimpiada de securitate cibernetică clasa 12</t>
  </si>
  <si>
    <t xml:space="preserve">Olimpiada de statistică clasa 9</t>
  </si>
  <si>
    <t xml:space="preserve">Olimpiada de statistică clasa 10</t>
  </si>
  <si>
    <t xml:space="preserve">Olimpiada de statistică clasa 11</t>
  </si>
  <si>
    <t xml:space="preserve">Olimpiada de statistică clasa 12</t>
  </si>
  <si>
    <r>
      <rPr>
        <sz val="12"/>
        <rFont val="Times New Roman"/>
        <family val="1"/>
        <charset val="1"/>
      </rPr>
      <t xml:space="preserve">Punctaj participare NRCJN (se pot obtine </t>
    </r>
    <r>
      <rPr>
        <b val="true"/>
        <sz val="12"/>
        <rFont val="Times New Roman"/>
        <family val="1"/>
        <charset val="1"/>
      </rPr>
      <t xml:space="preserve">max 5 puncte</t>
    </r>
    <r>
      <rPr>
        <sz val="12"/>
        <rFont val="Times New Roman"/>
        <family val="1"/>
        <charset val="1"/>
      </rPr>
      <t xml:space="preserve">)</t>
    </r>
  </si>
  <si>
    <r>
      <rPr>
        <sz val="12"/>
        <color theme="1"/>
        <rFont val="Times New Roman"/>
        <family val="1"/>
        <charset val="1"/>
      </rPr>
      <t xml:space="preserve">Punctaj premiu NPL (se pot obtine </t>
    </r>
    <r>
      <rPr>
        <b val="true"/>
        <sz val="12"/>
        <color theme="1"/>
        <rFont val="Times New Roman"/>
        <family val="1"/>
        <charset val="1"/>
      </rPr>
      <t xml:space="preserve">max 6 puncte</t>
    </r>
    <r>
      <rPr>
        <sz val="12"/>
        <color theme="1"/>
        <rFont val="Times New Roman"/>
        <family val="1"/>
        <charset val="1"/>
      </rPr>
      <t xml:space="preserve">)</t>
    </r>
  </si>
  <si>
    <r>
      <rPr>
        <sz val="12"/>
        <color theme="1"/>
        <rFont val="Times New Roman"/>
        <family val="1"/>
        <charset val="1"/>
      </rPr>
      <t xml:space="preserve">Punctaj premiu NPN (se pot obtine </t>
    </r>
    <r>
      <rPr>
        <b val="true"/>
        <sz val="12"/>
        <color theme="1"/>
        <rFont val="Times New Roman"/>
        <family val="1"/>
        <charset val="1"/>
      </rPr>
      <t xml:space="preserve">max 10 puncte</t>
    </r>
    <r>
      <rPr>
        <sz val="12"/>
        <color theme="1"/>
        <rFont val="Times New Roman"/>
        <family val="1"/>
        <charset val="1"/>
      </rPr>
      <t xml:space="preserve">)</t>
    </r>
  </si>
  <si>
    <t xml:space="preserve">Detalii NCLS</t>
  </si>
  <si>
    <t xml:space="preserve">Punctaj</t>
  </si>
  <si>
    <t xml:space="preserve">* Pentru fiecare limba straina, marcati cu X cel mult un certificat (minim B2)</t>
  </si>
  <si>
    <t xml:space="preserve">Limba Engleza</t>
  </si>
  <si>
    <t xml:space="preserve">Limba Franceza</t>
  </si>
  <si>
    <t xml:space="preserve">Limba Germana</t>
  </si>
  <si>
    <r>
      <rPr>
        <sz val="12"/>
        <rFont val="Times New Roman"/>
        <family val="2"/>
        <charset val="1"/>
      </rPr>
      <t xml:space="preserve">participare NRCJN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rFont val="Times New Roman"/>
        <family val="2"/>
        <charset val="1"/>
      </rPr>
      <t xml:space="preserve"> (1.0p)</t>
    </r>
  </si>
  <si>
    <r>
      <rPr>
        <sz val="12"/>
        <color theme="1"/>
        <rFont val="Times New Roman"/>
        <family val="2"/>
        <charset val="1"/>
      </rPr>
      <t xml:space="preserve">premiu NPL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color theme="1"/>
        <rFont val="Times New Roman"/>
        <family val="2"/>
        <charset val="1"/>
      </rPr>
      <t xml:space="preserve"> (1.5p)</t>
    </r>
  </si>
  <si>
    <r>
      <rPr>
        <sz val="12"/>
        <color theme="1"/>
        <rFont val="Times New Roman"/>
        <family val="2"/>
        <charset val="1"/>
      </rPr>
      <t xml:space="preserve">premiu NPN </t>
    </r>
    <r>
      <rPr>
        <sz val="12"/>
        <color rgb="FFFF0000"/>
        <rFont val="Times New Roman"/>
        <family val="1"/>
        <charset val="1"/>
      </rPr>
      <t xml:space="preserve">*</t>
    </r>
    <r>
      <rPr>
        <sz val="12"/>
        <color theme="1"/>
        <rFont val="Times New Roman"/>
        <family val="2"/>
        <charset val="1"/>
      </rPr>
      <t xml:space="preserve"> (3.0p)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</si>
</sst>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30">
    <font>
      <sz val="12"/>
      <color theme="1"/>
      <name val="Times New Roman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12"/>
      <color rgb="FFFF0000"/>
      <name val="Times New Roman"/>
      <family val="2"/>
      <charset val="1"/>
    </font>
    <font>
      <b val="true"/>
      <sz val="12"/>
      <color rgb="FFFF0000"/>
      <name val="Times New Roman"/>
      <family val="1"/>
      <charset val="1"/>
    </font>
    <font>
      <b val="true"/>
      <sz val="12"/>
      <color theme="1"/>
      <name val="Times New Roman"/>
      <family val="1"/>
      <charset val="238"/>
    </font>
    <font>
      <b val="true"/>
      <sz val="14"/>
      <name val="Times New Roman"/>
      <family val="1"/>
      <charset val="238"/>
    </font>
    <font>
      <b val="true"/>
      <sz val="14"/>
      <color rgb="FFFF0000"/>
      <name val="Times New Roman"/>
      <family val="1"/>
      <charset val="238"/>
    </font>
    <font>
      <b val="true"/>
      <vertAlign val="superscript"/>
      <sz val="12"/>
      <color rgb="FFFF0000"/>
      <name val="Times New Roman"/>
      <family val="1"/>
      <charset val="238"/>
    </font>
    <font>
      <b val="true"/>
      <sz val="12"/>
      <color rgb="FF0000CC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 val="true"/>
      <sz val="14"/>
      <color rgb="FF0000CC"/>
      <name val="Times New Roman"/>
      <family val="1"/>
      <charset val="238"/>
    </font>
    <font>
      <b val="true"/>
      <vertAlign val="superscript"/>
      <sz val="12"/>
      <color rgb="FFFF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Times New Roman"/>
      <family val="0"/>
      <charset val="1"/>
    </font>
    <font>
      <sz val="10"/>
      <color rgb="FFFF0000"/>
      <name val="Times New Roman"/>
      <family val="0"/>
      <charset val="1"/>
    </font>
    <font>
      <b val="true"/>
      <sz val="12"/>
      <color theme="1"/>
      <name val="Times New Roman"/>
      <family val="1"/>
      <charset val="1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2"/>
      <charset val="1"/>
    </font>
    <font>
      <b val="true"/>
      <sz val="14"/>
      <color theme="1"/>
      <name val="Times New Roman"/>
      <family val="1"/>
      <charset val="238"/>
    </font>
    <font>
      <sz val="12"/>
      <name val="Times New Roman"/>
      <family val="2"/>
      <charset val="1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theme="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theme="0" tint="-0.05"/>
        <bgColor rgb="FFFFFFCC"/>
      </patternFill>
    </fill>
    <fill>
      <patternFill patternType="solid">
        <fgColor theme="0" tint="-0.15"/>
        <bgColor rgb="FFF2F2F2"/>
      </patternFill>
    </fill>
    <fill>
      <patternFill patternType="solid">
        <fgColor rgb="FFFFCC00"/>
        <bgColor rgb="FFFFFF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4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6" activeCellId="0" sqref="F36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7.63"/>
    <col collapsed="false" customWidth="true" hidden="false" outlineLevel="0" max="2" min="2" style="1" width="23"/>
    <col collapsed="false" customWidth="true" hidden="false" outlineLevel="0" max="3" min="3" style="1" width="19.12"/>
    <col collapsed="false" customWidth="true" hidden="false" outlineLevel="0" max="4" min="4" style="1" width="10.88"/>
    <col collapsed="false" customWidth="true" hidden="false" outlineLevel="0" max="5" min="5" style="1" width="14.75"/>
    <col collapsed="false" customWidth="true" hidden="false" outlineLevel="0" max="6" min="6" style="1" width="33.12"/>
    <col collapsed="false" customWidth="true" hidden="false" outlineLevel="0" max="7" min="7" style="1" width="15.75"/>
    <col collapsed="false" customWidth="true" hidden="false" outlineLevel="0" max="8" min="8" style="1" width="35.38"/>
    <col collapsed="false" customWidth="true" hidden="false" outlineLevel="0" max="9" min="9" style="1" width="22.75"/>
    <col collapsed="false" customWidth="false" hidden="false" outlineLevel="0" max="13" min="10" style="1" width="9"/>
    <col collapsed="false" customWidth="true" hidden="false" outlineLevel="0" max="14" min="14" style="1" width="10.12"/>
    <col collapsed="false" customWidth="false" hidden="false" outlineLevel="0" max="16384" min="15" style="1" width="9"/>
  </cols>
  <sheetData>
    <row r="1" customFormat="false" ht="21.75" hidden="false" customHeight="true" outlineLevel="0" collapsed="false">
      <c r="A1" s="2" t="s">
        <v>0</v>
      </c>
      <c r="B1" s="3"/>
      <c r="C1" s="3"/>
      <c r="D1" s="3"/>
      <c r="E1" s="4"/>
      <c r="F1" s="5"/>
      <c r="H1" s="6"/>
      <c r="I1" s="6"/>
    </row>
    <row r="2" customFormat="false" ht="28.5" hidden="false" customHeight="true" outlineLevel="0" collapsed="false">
      <c r="A2" s="7" t="s">
        <v>1</v>
      </c>
      <c r="B2" s="8"/>
      <c r="C2" s="8"/>
      <c r="D2" s="6" t="s">
        <v>2</v>
      </c>
    </row>
    <row r="3" customFormat="false" ht="47.25" hidden="false" customHeight="true" outlineLevel="0" collapsed="false">
      <c r="A3" s="9" t="s">
        <v>3</v>
      </c>
      <c r="B3" s="10"/>
      <c r="C3" s="10"/>
      <c r="D3" s="6"/>
    </row>
    <row r="4" customFormat="false" ht="42.75" hidden="false" customHeight="true" outlineLevel="0" collapsed="false">
      <c r="A4" s="9" t="s">
        <v>4</v>
      </c>
      <c r="B4" s="10"/>
      <c r="C4" s="10"/>
    </row>
    <row r="6" customFormat="false" ht="15" hidden="false" customHeight="false" outlineLevel="0" collapsed="false">
      <c r="A6" s="11" t="s">
        <v>5</v>
      </c>
      <c r="B6" s="12" t="s">
        <v>6</v>
      </c>
      <c r="C6" s="13" t="s">
        <v>7</v>
      </c>
      <c r="D6" s="14" t="s">
        <v>8</v>
      </c>
    </row>
    <row r="7" customFormat="false" ht="15" hidden="false" customHeight="false" outlineLevel="0" collapsed="false">
      <c r="A7" s="7" t="s">
        <v>9</v>
      </c>
      <c r="B7" s="15" t="s">
        <v>10</v>
      </c>
      <c r="C7" s="16"/>
      <c r="D7" s="17" t="str">
        <f aca="false">IF(ISBLANK(C9), IF(AND(ISNUMBER(C7),ISNUMBER(C8)),TRUNC((C7+C8)/2,2), "lipsa nota"), IF(AND(ISNUMBER(C7),ISNUMBER(C8), ISNUMBER(C9)),TRUNC((C7+C8+C9)/3,2),"lipsa nota"))</f>
        <v>lipsa nota</v>
      </c>
    </row>
    <row r="8" customFormat="false" ht="15" hidden="false" customHeight="false" outlineLevel="0" collapsed="false">
      <c r="B8" s="15" t="s">
        <v>11</v>
      </c>
      <c r="C8" s="16"/>
      <c r="D8" s="17"/>
    </row>
    <row r="9" customFormat="false" ht="15" hidden="false" customHeight="false" outlineLevel="0" collapsed="false">
      <c r="B9" s="15" t="s">
        <v>12</v>
      </c>
      <c r="C9" s="16"/>
      <c r="D9" s="17"/>
    </row>
    <row r="10" customFormat="false" ht="27" hidden="false" customHeight="true" outlineLevel="0" collapsed="false">
      <c r="B10" s="18" t="s">
        <v>13</v>
      </c>
      <c r="C10" s="19"/>
      <c r="D10" s="20"/>
      <c r="E10" s="20"/>
    </row>
    <row r="11" customFormat="false" ht="15" hidden="false" customHeight="true" outlineLevel="0" collapsed="false">
      <c r="C11" s="21"/>
      <c r="D11" s="21"/>
      <c r="E11" s="21"/>
    </row>
    <row r="12" customFormat="false" ht="15" hidden="false" customHeight="false" outlineLevel="0" collapsed="false">
      <c r="A12" s="11" t="s">
        <v>14</v>
      </c>
      <c r="B12" s="12" t="s">
        <v>6</v>
      </c>
      <c r="C12" s="13" t="s">
        <v>7</v>
      </c>
      <c r="D12" s="22" t="s">
        <v>15</v>
      </c>
      <c r="E12" s="14" t="s">
        <v>16</v>
      </c>
    </row>
    <row r="13" customFormat="false" ht="15" hidden="false" customHeight="false" outlineLevel="0" collapsed="false">
      <c r="A13" s="7" t="s">
        <v>17</v>
      </c>
      <c r="B13" s="15" t="s">
        <v>18</v>
      </c>
      <c r="C13" s="16"/>
      <c r="D13" s="23" t="str">
        <f aca="false">IF(AND(ISBLANK(C13),ISBLANK(C14))," ", IF(AND(NOT(ISBLANK(C13)), NOT(ISBLANK(C14)),ISNUMBER(C13), ISNUMBER(C14)),TRUNC((C13+C14)/2,2),"Nota lipsa"))</f>
        <v> </v>
      </c>
      <c r="E13" s="24" t="str">
        <f aca="false">IF(AND(D13=" ",D15=" ",D18=" ",D19=" ",D20=" "),"lipsa nota",
IF(AND(ISNUMBER(D13),AND(D15=" ",D18=" ",D19=" ",D20=" ")),
TRUNC(D13,2),
IF(AND(ISNUMBER(D15),AND(D13=" ",D18=" ",D19=" ",D20=" ")),
TRUNC(D15,2),
IF(AND(ISNUMBER(D18),AND(D13=" ",D15=" ",D19=" ",D20=" ")),
TRUNC(D18,2),
IF(AND(ISNUMBER(D19),AND(D13=" ",D15=" ",D18=" ",D20=" ")),
TRUNC(D19,2),
IF(AND(ISNUMBER(D20),AND(D13=" ",D15=" ",D18=" ",D19=" ")),
TRUNC(D20,2),
"eroare"))))))</f>
        <v>lipsa nota</v>
      </c>
      <c r="F13" s="1" t="s">
        <v>19</v>
      </c>
    </row>
    <row r="14" customFormat="false" ht="15" hidden="false" customHeight="false" outlineLevel="0" collapsed="false">
      <c r="A14" s="7"/>
      <c r="B14" s="25" t="s">
        <v>20</v>
      </c>
      <c r="C14" s="26"/>
      <c r="D14" s="23"/>
      <c r="E14" s="24"/>
    </row>
    <row r="15" customFormat="false" ht="15" hidden="false" customHeight="false" outlineLevel="0" collapsed="false">
      <c r="A15" s="7" t="s">
        <v>21</v>
      </c>
      <c r="B15" s="27" t="s">
        <v>22</v>
      </c>
      <c r="C15" s="28"/>
      <c r="D15" s="23" t="str">
        <f aca="false">IF(AND(ISBLANK(C15),ISBLANK(C16),ISBLANK(C17))," ", IF(AND(NOT(ISBLANK(C15)), NOT(ISBLANK(C16)), NOT(ISBLANK(C17))),TRUNC((C15+C16+C17)/3,2),"Nota lipsa"))</f>
        <v> </v>
      </c>
      <c r="E15" s="24"/>
      <c r="F15" s="1" t="s">
        <v>23</v>
      </c>
    </row>
    <row r="16" customFormat="false" ht="15" hidden="false" customHeight="false" outlineLevel="0" collapsed="false">
      <c r="A16" s="7"/>
      <c r="B16" s="15" t="s">
        <v>24</v>
      </c>
      <c r="C16" s="16"/>
      <c r="D16" s="23"/>
      <c r="E16" s="24"/>
    </row>
    <row r="17" customFormat="false" ht="15" hidden="false" customHeight="false" outlineLevel="0" collapsed="false">
      <c r="B17" s="25" t="s">
        <v>25</v>
      </c>
      <c r="C17" s="26"/>
      <c r="D17" s="23"/>
      <c r="E17" s="24"/>
    </row>
    <row r="18" customFormat="false" ht="15" hidden="false" customHeight="false" outlineLevel="0" collapsed="false">
      <c r="A18" s="7" t="s">
        <v>26</v>
      </c>
      <c r="B18" s="27" t="s">
        <v>27</v>
      </c>
      <c r="C18" s="28"/>
      <c r="D18" s="29" t="str">
        <f aca="false">IF(ISBLANK(C18)," ",IF(ISNUMBER(C18),C18,"eroare"))</f>
        <v> </v>
      </c>
      <c r="E18" s="24"/>
      <c r="F18" s="1" t="s">
        <v>28</v>
      </c>
    </row>
    <row r="19" customFormat="false" ht="15" hidden="false" customHeight="false" outlineLevel="0" collapsed="false">
      <c r="A19" s="7" t="s">
        <v>29</v>
      </c>
      <c r="B19" s="30" t="s">
        <v>30</v>
      </c>
      <c r="C19" s="31"/>
      <c r="D19" s="23" t="str">
        <f aca="false">IF(ISBLANK(C19)," ",IF(ISNUMBER(C19),C19,"eroare"))</f>
        <v> </v>
      </c>
      <c r="E19" s="24"/>
      <c r="F19" s="1" t="s">
        <v>31</v>
      </c>
    </row>
    <row r="20" customFormat="false" ht="15" hidden="false" customHeight="false" outlineLevel="0" collapsed="false">
      <c r="A20" s="7" t="s">
        <v>32</v>
      </c>
      <c r="B20" s="32" t="s">
        <v>33</v>
      </c>
      <c r="C20" s="33"/>
      <c r="D20" s="23" t="str">
        <f aca="false">IF(ISBLANK(C20)," ",IF(ISNUMBER(C20),C20,"eroare"))</f>
        <v> </v>
      </c>
      <c r="E20" s="24"/>
      <c r="F20" s="1" t="s">
        <v>34</v>
      </c>
    </row>
    <row r="21" customFormat="false" ht="30" hidden="false" customHeight="true" outlineLevel="0" collapsed="false">
      <c r="A21" s="7"/>
      <c r="B21" s="6" t="s">
        <v>35</v>
      </c>
      <c r="C21" s="34"/>
    </row>
    <row r="22" customFormat="false" ht="30" hidden="false" customHeight="true" outlineLevel="0" collapsed="false">
      <c r="A22" s="35" t="s">
        <v>36</v>
      </c>
      <c r="B22" s="36" t="str">
        <f aca="false">IF(ISNUMBER((D7+E13)/2),TRUNC((D7+E13)/2,2), "incomplet")</f>
        <v>incomplet</v>
      </c>
      <c r="C22" s="37"/>
    </row>
    <row r="24" customFormat="false" ht="27.7" hidden="false" customHeight="false" outlineLevel="0" collapsed="false">
      <c r="A24" s="38" t="s">
        <v>37</v>
      </c>
      <c r="B24" s="12" t="s">
        <v>6</v>
      </c>
      <c r="C24" s="13" t="s">
        <v>7</v>
      </c>
      <c r="D24" s="22" t="s">
        <v>38</v>
      </c>
    </row>
    <row r="25" customFormat="false" ht="15" hidden="false" customHeight="false" outlineLevel="0" collapsed="false">
      <c r="A25" s="7" t="s">
        <v>38</v>
      </c>
      <c r="B25" s="15" t="s">
        <v>39</v>
      </c>
      <c r="C25" s="16"/>
      <c r="D25" s="23" t="str">
        <f aca="false">IF(AND(ISBLANK(C25),ISBLANK(C26),ISBLANK(C27))," ", IF(AND(NOT(ISBLANK(C25)), NOT(ISBLANK(C26)), NOT(ISBLANK(C27))),TRUNC((C25+C26+C27)/3,2),"Nota lipsa"))</f>
        <v> </v>
      </c>
    </row>
    <row r="26" customFormat="false" ht="15" hidden="false" customHeight="false" outlineLevel="0" collapsed="false">
      <c r="A26" s="7"/>
      <c r="B26" s="15" t="s">
        <v>40</v>
      </c>
      <c r="C26" s="16"/>
      <c r="D26" s="23"/>
    </row>
    <row r="27" customFormat="false" ht="15" hidden="false" customHeight="false" outlineLevel="0" collapsed="false">
      <c r="B27" s="25" t="s">
        <v>41</v>
      </c>
      <c r="C27" s="39"/>
      <c r="D27" s="23"/>
    </row>
    <row r="28" customFormat="false" ht="29.25" hidden="false" customHeight="true" outlineLevel="0" collapsed="false">
      <c r="A28" s="40"/>
      <c r="B28" s="41" t="s">
        <v>42</v>
      </c>
      <c r="C28" s="6"/>
    </row>
    <row r="29" customFormat="false" ht="15" hidden="false" customHeight="false" outlineLevel="0" collapsed="false">
      <c r="A29" s="40"/>
    </row>
    <row r="30" customFormat="false" ht="27.75" hidden="false" customHeight="true" outlineLevel="0" collapsed="false">
      <c r="A30" s="7" t="s">
        <v>43</v>
      </c>
      <c r="B30" s="42" t="s">
        <v>44</v>
      </c>
      <c r="C30" s="12" t="s">
        <v>45</v>
      </c>
      <c r="D30" s="12" t="s">
        <v>6</v>
      </c>
      <c r="E30" s="12"/>
      <c r="F30" s="12"/>
      <c r="G30" s="43"/>
    </row>
    <row r="31" customFormat="false" ht="43.5" hidden="false" customHeight="true" outlineLevel="0" collapsed="false">
      <c r="A31" s="44" t="s">
        <v>46</v>
      </c>
      <c r="B31" s="44"/>
      <c r="C31" s="45" t="n">
        <f aca="false">MIN(B162,5)</f>
        <v>0</v>
      </c>
      <c r="D31" s="46"/>
      <c r="E31" s="46"/>
      <c r="F31" s="46"/>
      <c r="G31" s="47" t="str">
        <f aca="false">IF(C31&gt;5, "eroare", " ")</f>
        <v> </v>
      </c>
      <c r="H31" s="1" t="s">
        <v>47</v>
      </c>
    </row>
    <row r="32" customFormat="false" ht="30.75" hidden="false" customHeight="true" outlineLevel="0" collapsed="false">
      <c r="A32" s="48" t="s">
        <v>48</v>
      </c>
      <c r="B32" s="48"/>
      <c r="C32" s="45" t="n">
        <f aca="false">MIN(B163,6)</f>
        <v>0</v>
      </c>
      <c r="D32" s="46"/>
      <c r="E32" s="46"/>
      <c r="F32" s="46"/>
      <c r="G32" s="47" t="str">
        <f aca="false">IF(C32&gt;6, "eroare", " ")</f>
        <v> </v>
      </c>
      <c r="H32" s="1" t="s">
        <v>49</v>
      </c>
    </row>
    <row r="33" customFormat="false" ht="38.25" hidden="false" customHeight="true" outlineLevel="0" collapsed="false">
      <c r="A33" s="48" t="s">
        <v>50</v>
      </c>
      <c r="B33" s="48"/>
      <c r="C33" s="45" t="n">
        <f aca="false">MIN(B164,10)</f>
        <v>0</v>
      </c>
      <c r="D33" s="46"/>
      <c r="E33" s="46"/>
      <c r="F33" s="46"/>
      <c r="G33" s="47" t="str">
        <f aca="false">IF(C33&gt;10, "eroare", " ")</f>
        <v> </v>
      </c>
      <c r="H33" s="1" t="s">
        <v>51</v>
      </c>
    </row>
    <row r="34" customFormat="false" ht="29.25" hidden="false" customHeight="true" outlineLevel="0" collapsed="false">
      <c r="A34" s="48" t="s">
        <v>52</v>
      </c>
      <c r="B34" s="48"/>
      <c r="C34" s="49" t="n">
        <f aca="false">MIN(SUM(B168:B170),3)</f>
        <v>0</v>
      </c>
      <c r="D34" s="46"/>
      <c r="E34" s="46"/>
      <c r="F34" s="46"/>
      <c r="G34" s="47" t="str">
        <f aca="false">IF(C34&gt;3, "eroare", " ")</f>
        <v> </v>
      </c>
      <c r="H34" s="1" t="s">
        <v>53</v>
      </c>
    </row>
    <row r="35" customFormat="false" ht="36.75" hidden="false" customHeight="true" outlineLevel="0" collapsed="false">
      <c r="B35" s="50" t="s">
        <v>54</v>
      </c>
      <c r="C35" s="51" t="n">
        <f aca="false">MIN(SUM(C31:C34),10)</f>
        <v>0</v>
      </c>
      <c r="D35" s="52"/>
      <c r="E35" s="52"/>
      <c r="F35" s="52"/>
    </row>
    <row r="37" customFormat="false" ht="17.35" hidden="false" customHeight="false" outlineLevel="0" collapsed="false">
      <c r="B37" s="35" t="s">
        <v>55</v>
      </c>
      <c r="C37" s="53" t="str">
        <f aca="false">IF(ISNUMBER((D25+C35)/2),TRUNC((D25+C35)/2,2),"incomplet")</f>
        <v>incomplet</v>
      </c>
    </row>
    <row r="39" customFormat="false" ht="31.3" hidden="false" customHeight="false" outlineLevel="0" collapsed="false">
      <c r="B39" s="54" t="s">
        <v>56</v>
      </c>
      <c r="C39" s="55" t="str">
        <f aca="false">IF(ISNUMBER((4*B22+C37)/5),TRUNC((4*B22+C37)/5,2),"incomplet")</f>
        <v>incomplet</v>
      </c>
    </row>
    <row r="42" customFormat="false" ht="15" hidden="false" customHeight="false" outlineLevel="0" collapsed="false">
      <c r="B42" s="56" t="s">
        <v>57</v>
      </c>
    </row>
    <row r="43" customFormat="false" ht="15" hidden="false" customHeight="false" outlineLevel="0" collapsed="false">
      <c r="B43" s="56" t="s">
        <v>58</v>
      </c>
    </row>
    <row r="44" customFormat="false" ht="48.75" hidden="false" customHeight="true" outlineLevel="0" collapsed="false">
      <c r="A44" s="57" t="s">
        <v>59</v>
      </c>
      <c r="B44" s="58" t="s">
        <v>60</v>
      </c>
      <c r="C44" s="59" t="s">
        <v>61</v>
      </c>
      <c r="D44" s="60"/>
      <c r="E44" s="60"/>
      <c r="F44" s="61"/>
    </row>
    <row r="45" customFormat="false" ht="15" hidden="false" customHeight="false" outlineLevel="0" collapsed="false">
      <c r="A45" s="62" t="str">
        <f aca="false">IF(NOT(ISBLANK(B45)),_xlfn.NUMBERVALUE(LEFT(RIGHT(B45,5),3)),"")</f>
        <v/>
      </c>
      <c r="B45" s="63"/>
      <c r="C45" s="1" t="s">
        <v>62</v>
      </c>
      <c r="F45" s="64"/>
    </row>
    <row r="46" customFormat="false" ht="15" hidden="false" customHeight="false" outlineLevel="0" collapsed="false">
      <c r="A46" s="62" t="str">
        <f aca="false">IF(NOT(ISBLANK(B46)),_xlfn.NUMBERVALUE(LEFT(RIGHT(B46,5),3)),"")</f>
        <v/>
      </c>
      <c r="B46" s="65"/>
      <c r="C46" s="1" t="s">
        <v>63</v>
      </c>
      <c r="F46" s="64"/>
    </row>
    <row r="47" customFormat="false" ht="15" hidden="false" customHeight="false" outlineLevel="0" collapsed="false">
      <c r="A47" s="62" t="str">
        <f aca="false">IF(NOT(ISBLANK(B47)),_xlfn.NUMBERVALUE(LEFT(RIGHT(B47,5),3)),"")</f>
        <v/>
      </c>
      <c r="B47" s="65"/>
      <c r="C47" s="1" t="s">
        <v>64</v>
      </c>
      <c r="F47" s="64"/>
    </row>
    <row r="48" customFormat="false" ht="15" hidden="false" customHeight="false" outlineLevel="0" collapsed="false">
      <c r="A48" s="62" t="str">
        <f aca="false">IF(NOT(ISBLANK(B48)),_xlfn.NUMBERVALUE(LEFT(RIGHT(B48,5),3)),"")</f>
        <v/>
      </c>
      <c r="B48" s="65"/>
      <c r="C48" s="1" t="s">
        <v>65</v>
      </c>
      <c r="F48" s="64"/>
    </row>
    <row r="49" customFormat="false" ht="15" hidden="false" customHeight="false" outlineLevel="0" collapsed="false">
      <c r="A49" s="62" t="str">
        <f aca="false">IF(NOT(ISBLANK(B49)),_xlfn.NUMBERVALUE(LEFT(RIGHT(B49,5),3)),"")</f>
        <v/>
      </c>
      <c r="B49" s="65"/>
      <c r="C49" s="1" t="s">
        <v>66</v>
      </c>
      <c r="F49" s="64"/>
    </row>
    <row r="50" customFormat="false" ht="15" hidden="false" customHeight="false" outlineLevel="0" collapsed="false">
      <c r="A50" s="62" t="str">
        <f aca="false">IF(NOT(ISBLANK(B50)),_xlfn.NUMBERVALUE(LEFT(RIGHT(B50,5),3)),"")</f>
        <v/>
      </c>
      <c r="B50" s="65"/>
      <c r="C50" s="1" t="s">
        <v>67</v>
      </c>
      <c r="F50" s="64"/>
    </row>
    <row r="51" customFormat="false" ht="15" hidden="false" customHeight="false" outlineLevel="0" collapsed="false">
      <c r="A51" s="62" t="str">
        <f aca="false">IF(NOT(ISBLANK(B51)),_xlfn.NUMBERVALUE(LEFT(RIGHT(B51,5),3)),"")</f>
        <v/>
      </c>
      <c r="B51" s="65"/>
      <c r="C51" s="1" t="s">
        <v>68</v>
      </c>
      <c r="F51" s="64"/>
    </row>
    <row r="52" customFormat="false" ht="15" hidden="false" customHeight="false" outlineLevel="0" collapsed="false">
      <c r="A52" s="62" t="str">
        <f aca="false">IF(NOT(ISBLANK(B52)),_xlfn.NUMBERVALUE(LEFT(RIGHT(B52,5),3)),"")</f>
        <v/>
      </c>
      <c r="B52" s="65"/>
      <c r="C52" s="1" t="s">
        <v>69</v>
      </c>
      <c r="F52" s="64"/>
    </row>
    <row r="53" customFormat="false" ht="15" hidden="false" customHeight="false" outlineLevel="0" collapsed="false">
      <c r="A53" s="62" t="str">
        <f aca="false">IF(NOT(ISBLANK(B53)),_xlfn.NUMBERVALUE(LEFT(RIGHT(B53,5),3)),"")</f>
        <v/>
      </c>
      <c r="B53" s="65"/>
      <c r="C53" s="1" t="s">
        <v>70</v>
      </c>
      <c r="F53" s="64"/>
    </row>
    <row r="54" customFormat="false" ht="15" hidden="false" customHeight="false" outlineLevel="0" collapsed="false">
      <c r="A54" s="62" t="str">
        <f aca="false">IF(NOT(ISBLANK(B54)),_xlfn.NUMBERVALUE(LEFT(RIGHT(B54,5),3)),"")</f>
        <v/>
      </c>
      <c r="B54" s="65"/>
      <c r="C54" s="1" t="s">
        <v>71</v>
      </c>
      <c r="F54" s="64"/>
    </row>
    <row r="55" customFormat="false" ht="15" hidden="false" customHeight="false" outlineLevel="0" collapsed="false">
      <c r="A55" s="62" t="str">
        <f aca="false">IF(NOT(ISBLANK(B55)),_xlfn.NUMBERVALUE(LEFT(RIGHT(B55,5),3)),"")</f>
        <v/>
      </c>
      <c r="B55" s="65"/>
      <c r="C55" s="1" t="s">
        <v>72</v>
      </c>
      <c r="F55" s="64"/>
    </row>
    <row r="56" customFormat="false" ht="15" hidden="false" customHeight="false" outlineLevel="0" collapsed="false">
      <c r="A56" s="62" t="str">
        <f aca="false">IF(NOT(ISBLANK(B56)),_xlfn.NUMBERVALUE(LEFT(RIGHT(B56,5),3)),"")</f>
        <v/>
      </c>
      <c r="B56" s="65"/>
      <c r="C56" s="1" t="s">
        <v>73</v>
      </c>
      <c r="F56" s="64"/>
    </row>
    <row r="57" customFormat="false" ht="15" hidden="false" customHeight="false" outlineLevel="0" collapsed="false">
      <c r="A57" s="62" t="str">
        <f aca="false">IF(NOT(ISBLANK(B57)),_xlfn.NUMBERVALUE(LEFT(RIGHT(B57,5),3)),"")</f>
        <v/>
      </c>
      <c r="B57" s="65"/>
      <c r="C57" s="1" t="s">
        <v>74</v>
      </c>
      <c r="F57" s="64"/>
    </row>
    <row r="58" customFormat="false" ht="15" hidden="false" customHeight="false" outlineLevel="0" collapsed="false">
      <c r="A58" s="62" t="str">
        <f aca="false">IF(NOT(ISBLANK(B58)),_xlfn.NUMBERVALUE(LEFT(RIGHT(B58,5),3)),"")</f>
        <v/>
      </c>
      <c r="B58" s="65"/>
      <c r="C58" s="1" t="s">
        <v>75</v>
      </c>
      <c r="F58" s="64"/>
    </row>
    <row r="59" customFormat="false" ht="15" hidden="false" customHeight="false" outlineLevel="0" collapsed="false">
      <c r="A59" s="62" t="str">
        <f aca="false">IF(NOT(ISBLANK(B59)),_xlfn.NUMBERVALUE(LEFT(RIGHT(B59,5),3)),"")</f>
        <v/>
      </c>
      <c r="B59" s="65"/>
      <c r="C59" s="1" t="s">
        <v>76</v>
      </c>
      <c r="F59" s="64"/>
    </row>
    <row r="60" customFormat="false" ht="15" hidden="false" customHeight="false" outlineLevel="0" collapsed="false">
      <c r="A60" s="62" t="str">
        <f aca="false">IF(NOT(ISBLANK(B60)),_xlfn.NUMBERVALUE(LEFT(RIGHT(B60,5),3)),"")</f>
        <v/>
      </c>
      <c r="B60" s="65"/>
      <c r="C60" s="1" t="s">
        <v>77</v>
      </c>
      <c r="F60" s="64"/>
    </row>
    <row r="61" customFormat="false" ht="15" hidden="false" customHeight="false" outlineLevel="0" collapsed="false">
      <c r="A61" s="62" t="str">
        <f aca="false">IF(NOT(ISBLANK(B61)),_xlfn.NUMBERVALUE(LEFT(RIGHT(B61,5),3)),"")</f>
        <v/>
      </c>
      <c r="B61" s="65"/>
      <c r="C61" s="1" t="s">
        <v>78</v>
      </c>
      <c r="F61" s="64"/>
    </row>
    <row r="62" customFormat="false" ht="15" hidden="false" customHeight="false" outlineLevel="0" collapsed="false">
      <c r="A62" s="62" t="str">
        <f aca="false">IF(NOT(ISBLANK(B62)),_xlfn.NUMBERVALUE(LEFT(RIGHT(B62,5),3)),"")</f>
        <v/>
      </c>
      <c r="B62" s="65"/>
      <c r="C62" s="1" t="s">
        <v>79</v>
      </c>
      <c r="F62" s="64"/>
    </row>
    <row r="63" customFormat="false" ht="15" hidden="false" customHeight="false" outlineLevel="0" collapsed="false">
      <c r="A63" s="62" t="str">
        <f aca="false">IF(NOT(ISBLANK(B63)),_xlfn.NUMBERVALUE(LEFT(RIGHT(B63,5),3)),"")</f>
        <v/>
      </c>
      <c r="B63" s="65"/>
      <c r="C63" s="1" t="s">
        <v>80</v>
      </c>
      <c r="F63" s="64"/>
    </row>
    <row r="64" customFormat="false" ht="15" hidden="false" customHeight="false" outlineLevel="0" collapsed="false">
      <c r="A64" s="62" t="str">
        <f aca="false">IF(NOT(ISBLANK(B64)),_xlfn.NUMBERVALUE(LEFT(RIGHT(B64,5),3)),"")</f>
        <v/>
      </c>
      <c r="B64" s="65"/>
      <c r="C64" s="1" t="s">
        <v>81</v>
      </c>
      <c r="F64" s="64"/>
    </row>
    <row r="65" customFormat="false" ht="15" hidden="false" customHeight="false" outlineLevel="0" collapsed="false">
      <c r="A65" s="62" t="str">
        <f aca="false">IF(NOT(ISBLANK(B65)),_xlfn.NUMBERVALUE(LEFT(RIGHT(B65,5),3)),"")</f>
        <v/>
      </c>
      <c r="B65" s="65"/>
      <c r="C65" s="1" t="s">
        <v>82</v>
      </c>
      <c r="F65" s="64"/>
    </row>
    <row r="66" customFormat="false" ht="15" hidden="false" customHeight="false" outlineLevel="0" collapsed="false">
      <c r="A66" s="62" t="str">
        <f aca="false">IF(NOT(ISBLANK(B66)),_xlfn.NUMBERVALUE(LEFT(RIGHT(B66,5),3)),"")</f>
        <v/>
      </c>
      <c r="B66" s="65"/>
      <c r="C66" s="1" t="s">
        <v>83</v>
      </c>
      <c r="F66" s="64"/>
    </row>
    <row r="67" customFormat="false" ht="15" hidden="false" customHeight="false" outlineLevel="0" collapsed="false">
      <c r="A67" s="62" t="str">
        <f aca="false">IF(NOT(ISBLANK(B67)),_xlfn.NUMBERVALUE(LEFT(RIGHT(B67,5),3)),"")</f>
        <v/>
      </c>
      <c r="B67" s="65"/>
      <c r="C67" s="1" t="s">
        <v>84</v>
      </c>
      <c r="F67" s="64"/>
    </row>
    <row r="68" customFormat="false" ht="15" hidden="false" customHeight="false" outlineLevel="0" collapsed="false">
      <c r="A68" s="62" t="str">
        <f aca="false">IF(NOT(ISBLANK(B68)),_xlfn.NUMBERVALUE(LEFT(RIGHT(B68,5),3)),"")</f>
        <v/>
      </c>
      <c r="B68" s="65"/>
      <c r="C68" s="1" t="s">
        <v>85</v>
      </c>
      <c r="F68" s="64"/>
    </row>
    <row r="69" customFormat="false" ht="15" hidden="false" customHeight="false" outlineLevel="0" collapsed="false">
      <c r="A69" s="62" t="str">
        <f aca="false">IF(NOT(ISBLANK(B69)),_xlfn.NUMBERVALUE(LEFT(RIGHT(B69,5),3)),"")</f>
        <v/>
      </c>
      <c r="B69" s="65"/>
      <c r="C69" s="1" t="s">
        <v>86</v>
      </c>
      <c r="F69" s="64"/>
    </row>
    <row r="70" customFormat="false" ht="15" hidden="false" customHeight="false" outlineLevel="0" collapsed="false">
      <c r="A70" s="62" t="str">
        <f aca="false">IF(NOT(ISBLANK(B70)),_xlfn.NUMBERVALUE(LEFT(RIGHT(B70,5),3)),"")</f>
        <v/>
      </c>
      <c r="B70" s="65"/>
      <c r="C70" s="1" t="s">
        <v>87</v>
      </c>
      <c r="F70" s="64"/>
    </row>
    <row r="71" customFormat="false" ht="15" hidden="false" customHeight="false" outlineLevel="0" collapsed="false">
      <c r="A71" s="62" t="str">
        <f aca="false">IF(NOT(ISBLANK(B71)),_xlfn.NUMBERVALUE(LEFT(RIGHT(B71,5),3)),"")</f>
        <v/>
      </c>
      <c r="B71" s="65"/>
      <c r="C71" s="1" t="s">
        <v>88</v>
      </c>
      <c r="F71" s="64"/>
    </row>
    <row r="72" customFormat="false" ht="15" hidden="false" customHeight="false" outlineLevel="0" collapsed="false">
      <c r="A72" s="62" t="str">
        <f aca="false">IF(NOT(ISBLANK(B72)),_xlfn.NUMBERVALUE(LEFT(RIGHT(B72,5),3)),"")</f>
        <v/>
      </c>
      <c r="B72" s="65"/>
      <c r="C72" s="1" t="s">
        <v>89</v>
      </c>
      <c r="F72" s="64"/>
    </row>
    <row r="73" customFormat="false" ht="15" hidden="false" customHeight="false" outlineLevel="0" collapsed="false">
      <c r="A73" s="62" t="str">
        <f aca="false">IF(NOT(ISBLANK(B73)),_xlfn.NUMBERVALUE(LEFT(RIGHT(B73,5),3)),"")</f>
        <v/>
      </c>
      <c r="B73" s="65"/>
      <c r="C73" s="1" t="s">
        <v>90</v>
      </c>
      <c r="F73" s="64"/>
    </row>
    <row r="74" customFormat="false" ht="15" hidden="false" customHeight="false" outlineLevel="0" collapsed="false">
      <c r="A74" s="62" t="str">
        <f aca="false">IF(NOT(ISBLANK(B74)),_xlfn.NUMBERVALUE(LEFT(RIGHT(B74,5),3)),"")</f>
        <v/>
      </c>
      <c r="B74" s="65"/>
      <c r="C74" s="1" t="s">
        <v>91</v>
      </c>
      <c r="F74" s="64"/>
    </row>
    <row r="75" customFormat="false" ht="15" hidden="false" customHeight="false" outlineLevel="0" collapsed="false">
      <c r="A75" s="62" t="str">
        <f aca="false">IF(NOT(ISBLANK(B75)),_xlfn.NUMBERVALUE(LEFT(RIGHT(B75,5),3)),"")</f>
        <v/>
      </c>
      <c r="B75" s="65"/>
      <c r="C75" s="1" t="s">
        <v>92</v>
      </c>
      <c r="F75" s="64"/>
    </row>
    <row r="76" customFormat="false" ht="15" hidden="false" customHeight="false" outlineLevel="0" collapsed="false">
      <c r="A76" s="62" t="str">
        <f aca="false">IF(NOT(ISBLANK(B76)),_xlfn.NUMBERVALUE(LEFT(RIGHT(B76,5),3)),"")</f>
        <v/>
      </c>
      <c r="B76" s="65"/>
      <c r="C76" s="1" t="s">
        <v>93</v>
      </c>
      <c r="F76" s="64"/>
    </row>
    <row r="77" customFormat="false" ht="15" hidden="false" customHeight="false" outlineLevel="0" collapsed="false">
      <c r="A77" s="62" t="str">
        <f aca="false">IF(NOT(ISBLANK(B77)),_xlfn.NUMBERVALUE(LEFT(RIGHT(B77,5),3)),"")</f>
        <v/>
      </c>
      <c r="B77" s="65"/>
      <c r="C77" s="1" t="s">
        <v>94</v>
      </c>
      <c r="F77" s="64"/>
    </row>
    <row r="78" customFormat="false" ht="15" hidden="false" customHeight="false" outlineLevel="0" collapsed="false">
      <c r="A78" s="62" t="str">
        <f aca="false">IF(NOT(ISBLANK(B78)),_xlfn.NUMBERVALUE(LEFT(RIGHT(B78,5),3)),"")</f>
        <v/>
      </c>
      <c r="B78" s="65"/>
      <c r="C78" s="1" t="s">
        <v>95</v>
      </c>
      <c r="F78" s="64"/>
    </row>
    <row r="79" customFormat="false" ht="15" hidden="false" customHeight="false" outlineLevel="0" collapsed="false">
      <c r="A79" s="62" t="str">
        <f aca="false">IF(NOT(ISBLANK(B79)),_xlfn.NUMBERVALUE(LEFT(RIGHT(B79,5),3)),"")</f>
        <v/>
      </c>
      <c r="B79" s="65"/>
      <c r="C79" s="1" t="s">
        <v>96</v>
      </c>
      <c r="F79" s="64"/>
    </row>
    <row r="80" customFormat="false" ht="15" hidden="false" customHeight="false" outlineLevel="0" collapsed="false">
      <c r="A80" s="62" t="str">
        <f aca="false">IF(NOT(ISBLANK(B80)),_xlfn.NUMBERVALUE(LEFT(RIGHT(B80,5),3)),"")</f>
        <v/>
      </c>
      <c r="B80" s="65"/>
      <c r="C80" s="1" t="s">
        <v>97</v>
      </c>
      <c r="F80" s="64"/>
    </row>
    <row r="81" customFormat="false" ht="15" hidden="false" customHeight="false" outlineLevel="0" collapsed="false">
      <c r="A81" s="62" t="str">
        <f aca="false">IF(NOT(ISBLANK(B81)),_xlfn.NUMBERVALUE(LEFT(RIGHT(B81,5),3)),"")</f>
        <v/>
      </c>
      <c r="B81" s="65"/>
      <c r="C81" s="1" t="s">
        <v>98</v>
      </c>
      <c r="F81" s="64"/>
    </row>
    <row r="82" customFormat="false" ht="15" hidden="false" customHeight="false" outlineLevel="0" collapsed="false">
      <c r="A82" s="62" t="str">
        <f aca="false">IF(NOT(ISBLANK(B82)),_xlfn.NUMBERVALUE(LEFT(RIGHT(B82,5),3)),"")</f>
        <v/>
      </c>
      <c r="B82" s="65"/>
      <c r="C82" s="1" t="s">
        <v>99</v>
      </c>
      <c r="F82" s="64"/>
    </row>
    <row r="83" customFormat="false" ht="15" hidden="false" customHeight="false" outlineLevel="0" collapsed="false">
      <c r="A83" s="62" t="str">
        <f aca="false">IF(NOT(ISBLANK(B83)),_xlfn.NUMBERVALUE(LEFT(RIGHT(B83,5),3)),"")</f>
        <v/>
      </c>
      <c r="B83" s="65"/>
      <c r="C83" s="1" t="s">
        <v>100</v>
      </c>
      <c r="F83" s="64"/>
    </row>
    <row r="84" customFormat="false" ht="15" hidden="false" customHeight="false" outlineLevel="0" collapsed="false">
      <c r="A84" s="62" t="str">
        <f aca="false">IF(NOT(ISBLANK(B84)),_xlfn.NUMBERVALUE(LEFT(RIGHT(B84,5),3)),"")</f>
        <v/>
      </c>
      <c r="B84" s="65"/>
      <c r="C84" s="1" t="s">
        <v>101</v>
      </c>
      <c r="F84" s="64"/>
    </row>
    <row r="85" customFormat="false" ht="15" hidden="false" customHeight="false" outlineLevel="0" collapsed="false">
      <c r="A85" s="62" t="str">
        <f aca="false">IF(NOT(ISBLANK(B85)),_xlfn.NUMBERVALUE(LEFT(RIGHT(B85,5),3)),"")</f>
        <v/>
      </c>
      <c r="B85" s="65"/>
      <c r="C85" s="1" t="s">
        <v>102</v>
      </c>
      <c r="F85" s="64"/>
    </row>
    <row r="86" customFormat="false" ht="15" hidden="false" customHeight="false" outlineLevel="0" collapsed="false">
      <c r="A86" s="62" t="str">
        <f aca="false">IF(NOT(ISBLANK(B86)),_xlfn.NUMBERVALUE(LEFT(RIGHT(B86,5),3)),"")</f>
        <v/>
      </c>
      <c r="B86" s="65"/>
      <c r="C86" s="1" t="s">
        <v>103</v>
      </c>
      <c r="F86" s="64"/>
    </row>
    <row r="87" customFormat="false" ht="15" hidden="false" customHeight="false" outlineLevel="0" collapsed="false">
      <c r="A87" s="62" t="str">
        <f aca="false">IF(NOT(ISBLANK(B87)),_xlfn.NUMBERVALUE(LEFT(RIGHT(B87,5),3)),"")</f>
        <v/>
      </c>
      <c r="B87" s="65"/>
      <c r="C87" s="1" t="s">
        <v>104</v>
      </c>
      <c r="F87" s="64"/>
    </row>
    <row r="88" customFormat="false" ht="15" hidden="false" customHeight="false" outlineLevel="0" collapsed="false">
      <c r="A88" s="62" t="str">
        <f aca="false">IF(NOT(ISBLANK(B88)),_xlfn.NUMBERVALUE(LEFT(RIGHT(B88,5),3)),"")</f>
        <v/>
      </c>
      <c r="B88" s="65"/>
      <c r="C88" s="1" t="s">
        <v>105</v>
      </c>
      <c r="F88" s="64"/>
    </row>
    <row r="89" customFormat="false" ht="15" hidden="false" customHeight="false" outlineLevel="0" collapsed="false">
      <c r="A89" s="62" t="str">
        <f aca="false">IF(NOT(ISBLANK(B89)),_xlfn.NUMBERVALUE(LEFT(RIGHT(B89,5),3)),"")</f>
        <v/>
      </c>
      <c r="B89" s="65"/>
      <c r="C89" s="1" t="s">
        <v>106</v>
      </c>
      <c r="F89" s="64"/>
    </row>
    <row r="90" customFormat="false" ht="15" hidden="false" customHeight="false" outlineLevel="0" collapsed="false">
      <c r="A90" s="62" t="str">
        <f aca="false">IF(NOT(ISBLANK(B90)),_xlfn.NUMBERVALUE(LEFT(RIGHT(B90,5),3)),"")</f>
        <v/>
      </c>
      <c r="B90" s="65"/>
      <c r="C90" s="1" t="s">
        <v>107</v>
      </c>
      <c r="F90" s="64"/>
    </row>
    <row r="91" customFormat="false" ht="15" hidden="false" customHeight="false" outlineLevel="0" collapsed="false">
      <c r="A91" s="62" t="str">
        <f aca="false">IF(NOT(ISBLANK(B91)),_xlfn.NUMBERVALUE(LEFT(RIGHT(B91,5),3)),"")</f>
        <v/>
      </c>
      <c r="B91" s="65"/>
      <c r="C91" s="1" t="s">
        <v>108</v>
      </c>
      <c r="F91" s="64"/>
    </row>
    <row r="92" customFormat="false" ht="15" hidden="false" customHeight="false" outlineLevel="0" collapsed="false">
      <c r="A92" s="62" t="str">
        <f aca="false">IF(NOT(ISBLANK(B92)),_xlfn.NUMBERVALUE(LEFT(RIGHT(B92,5),3)),"")</f>
        <v/>
      </c>
      <c r="B92" s="65"/>
      <c r="C92" s="1" t="s">
        <v>109</v>
      </c>
      <c r="F92" s="64"/>
    </row>
    <row r="93" customFormat="false" ht="15" hidden="false" customHeight="false" outlineLevel="0" collapsed="false">
      <c r="A93" s="62" t="str">
        <f aca="false">IF(NOT(ISBLANK(B93)),_xlfn.NUMBERVALUE(LEFT(RIGHT(B93,5),3)),"")</f>
        <v/>
      </c>
      <c r="B93" s="65"/>
      <c r="C93" s="1" t="s">
        <v>110</v>
      </c>
      <c r="F93" s="64"/>
    </row>
    <row r="94" customFormat="false" ht="15" hidden="false" customHeight="false" outlineLevel="0" collapsed="false">
      <c r="A94" s="62" t="str">
        <f aca="false">IF(NOT(ISBLANK(B94)),_xlfn.NUMBERVALUE(LEFT(RIGHT(B94,5),3)),"")</f>
        <v/>
      </c>
      <c r="B94" s="65"/>
      <c r="C94" s="1" t="s">
        <v>111</v>
      </c>
      <c r="F94" s="64"/>
    </row>
    <row r="95" customFormat="false" ht="15" hidden="false" customHeight="false" outlineLevel="0" collapsed="false">
      <c r="A95" s="62" t="str">
        <f aca="false">IF(NOT(ISBLANK(B95)),_xlfn.NUMBERVALUE(LEFT(RIGHT(B95,5),3)),"")</f>
        <v/>
      </c>
      <c r="B95" s="65"/>
      <c r="C95" s="1" t="s">
        <v>112</v>
      </c>
      <c r="F95" s="64"/>
    </row>
    <row r="96" customFormat="false" ht="15" hidden="false" customHeight="false" outlineLevel="0" collapsed="false">
      <c r="A96" s="62" t="str">
        <f aca="false">IF(NOT(ISBLANK(B96)),_xlfn.NUMBERVALUE(LEFT(RIGHT(B96,5),3)),"")</f>
        <v/>
      </c>
      <c r="B96" s="65"/>
      <c r="C96" s="1" t="s">
        <v>113</v>
      </c>
      <c r="F96" s="64"/>
    </row>
    <row r="97" customFormat="false" ht="15" hidden="false" customHeight="false" outlineLevel="0" collapsed="false">
      <c r="A97" s="62" t="str">
        <f aca="false">IF(NOT(ISBLANK(B97)),_xlfn.NUMBERVALUE(LEFT(RIGHT(B97,5),3)),"")</f>
        <v/>
      </c>
      <c r="B97" s="65"/>
      <c r="C97" s="1" t="s">
        <v>114</v>
      </c>
      <c r="F97" s="64"/>
    </row>
    <row r="98" customFormat="false" ht="15" hidden="false" customHeight="false" outlineLevel="0" collapsed="false">
      <c r="A98" s="62" t="str">
        <f aca="false">IF(NOT(ISBLANK(B98)),_xlfn.NUMBERVALUE(LEFT(RIGHT(B98,5),3)),"")</f>
        <v/>
      </c>
      <c r="B98" s="65"/>
      <c r="C98" s="1" t="s">
        <v>115</v>
      </c>
      <c r="F98" s="64"/>
    </row>
    <row r="99" customFormat="false" ht="15" hidden="false" customHeight="false" outlineLevel="0" collapsed="false">
      <c r="A99" s="62" t="str">
        <f aca="false">IF(NOT(ISBLANK(B99)),_xlfn.NUMBERVALUE(LEFT(RIGHT(B99,5),3)),"")</f>
        <v/>
      </c>
      <c r="B99" s="65"/>
      <c r="C99" s="1" t="s">
        <v>116</v>
      </c>
      <c r="F99" s="64"/>
    </row>
    <row r="100" customFormat="false" ht="15" hidden="false" customHeight="false" outlineLevel="0" collapsed="false">
      <c r="A100" s="62" t="str">
        <f aca="false">IF(NOT(ISBLANK(B100)),_xlfn.NUMBERVALUE(LEFT(RIGHT(B100,5),3)),"")</f>
        <v/>
      </c>
      <c r="B100" s="65"/>
      <c r="C100" s="1" t="s">
        <v>117</v>
      </c>
      <c r="F100" s="64"/>
    </row>
    <row r="101" customFormat="false" ht="15" hidden="false" customHeight="false" outlineLevel="0" collapsed="false">
      <c r="A101" s="62" t="str">
        <f aca="false">IF(NOT(ISBLANK(B101)),_xlfn.NUMBERVALUE(LEFT(RIGHT(B101,5),3)),"")</f>
        <v/>
      </c>
      <c r="B101" s="65"/>
      <c r="C101" s="1" t="s">
        <v>118</v>
      </c>
      <c r="F101" s="64"/>
    </row>
    <row r="102" customFormat="false" ht="15" hidden="false" customHeight="false" outlineLevel="0" collapsed="false">
      <c r="A102" s="62" t="str">
        <f aca="false">IF(NOT(ISBLANK(B102)),_xlfn.NUMBERVALUE(LEFT(RIGHT(B102,5),3)),"")</f>
        <v/>
      </c>
      <c r="B102" s="65"/>
      <c r="C102" s="1" t="s">
        <v>119</v>
      </c>
      <c r="F102" s="64"/>
    </row>
    <row r="103" customFormat="false" ht="15" hidden="false" customHeight="false" outlineLevel="0" collapsed="false">
      <c r="A103" s="62" t="str">
        <f aca="false">IF(NOT(ISBLANK(B103)),_xlfn.NUMBERVALUE(LEFT(RIGHT(B103,5),3)),"")</f>
        <v/>
      </c>
      <c r="B103" s="65"/>
      <c r="C103" s="1" t="s">
        <v>120</v>
      </c>
      <c r="F103" s="64"/>
    </row>
    <row r="104" customFormat="false" ht="15" hidden="false" customHeight="false" outlineLevel="0" collapsed="false">
      <c r="A104" s="62" t="str">
        <f aca="false">IF(NOT(ISBLANK(B104)),_xlfn.NUMBERVALUE(LEFT(RIGHT(B104,5),3)),"")</f>
        <v/>
      </c>
      <c r="B104" s="65"/>
      <c r="C104" s="1" t="s">
        <v>121</v>
      </c>
      <c r="F104" s="64"/>
    </row>
    <row r="105" customFormat="false" ht="15" hidden="false" customHeight="false" outlineLevel="0" collapsed="false">
      <c r="A105" s="66" t="str">
        <f aca="false">IF(NOT(ISBLANK(B105)),_xlfn.NUMBERVALUE(LEFT(RIGHT(B105,5),3)),"")</f>
        <v/>
      </c>
      <c r="B105" s="67"/>
      <c r="C105" s="68" t="s">
        <v>122</v>
      </c>
      <c r="D105" s="68"/>
      <c r="E105" s="68"/>
      <c r="F105" s="69"/>
    </row>
    <row r="106" customFormat="false" ht="15" hidden="false" customHeight="false" outlineLevel="0" collapsed="false">
      <c r="A106" s="62" t="str">
        <f aca="false">IF(NOT(ISBLANK(B106)),_xlfn.NUMBERVALUE(LEFT(RIGHT(B106,5),3)),"")</f>
        <v/>
      </c>
      <c r="B106" s="70"/>
      <c r="C106" s="1" t="s">
        <v>123</v>
      </c>
      <c r="F106" s="64"/>
    </row>
    <row r="107" customFormat="false" ht="15" hidden="false" customHeight="false" outlineLevel="0" collapsed="false">
      <c r="A107" s="62" t="str">
        <f aca="false">IF(NOT(ISBLANK(B107)),_xlfn.NUMBERVALUE(LEFT(RIGHT(B107,5),3)),"")</f>
        <v/>
      </c>
      <c r="B107" s="65"/>
      <c r="C107" s="1" t="s">
        <v>124</v>
      </c>
      <c r="F107" s="64"/>
    </row>
    <row r="108" customFormat="false" ht="15" hidden="false" customHeight="false" outlineLevel="0" collapsed="false">
      <c r="A108" s="62" t="str">
        <f aca="false">IF(NOT(ISBLANK(B108)),_xlfn.NUMBERVALUE(LEFT(RIGHT(B108,5),3)),"")</f>
        <v/>
      </c>
      <c r="B108" s="65"/>
      <c r="C108" s="1" t="s">
        <v>125</v>
      </c>
      <c r="F108" s="64"/>
    </row>
    <row r="109" customFormat="false" ht="15" hidden="false" customHeight="false" outlineLevel="0" collapsed="false">
      <c r="A109" s="62" t="str">
        <f aca="false">IF(NOT(ISBLANK(B109)),_xlfn.NUMBERVALUE(LEFT(RIGHT(B109,5),3)),"")</f>
        <v/>
      </c>
      <c r="B109" s="65"/>
      <c r="C109" s="1" t="s">
        <v>126</v>
      </c>
      <c r="F109" s="64"/>
    </row>
    <row r="110" customFormat="false" ht="15" hidden="false" customHeight="false" outlineLevel="0" collapsed="false">
      <c r="A110" s="62" t="str">
        <f aca="false">IF(NOT(ISBLANK(B110)),_xlfn.NUMBERVALUE(LEFT(RIGHT(B110,5),3)),"")</f>
        <v/>
      </c>
      <c r="B110" s="65"/>
      <c r="C110" s="1" t="s">
        <v>127</v>
      </c>
      <c r="F110" s="64"/>
    </row>
    <row r="111" customFormat="false" ht="15" hidden="false" customHeight="false" outlineLevel="0" collapsed="false">
      <c r="A111" s="62" t="str">
        <f aca="false">IF(NOT(ISBLANK(B111)),_xlfn.NUMBERVALUE(LEFT(RIGHT(B111,5),3)),"")</f>
        <v/>
      </c>
      <c r="B111" s="65"/>
      <c r="C111" s="1" t="s">
        <v>128</v>
      </c>
      <c r="F111" s="64"/>
    </row>
    <row r="112" customFormat="false" ht="15" hidden="false" customHeight="false" outlineLevel="0" collapsed="false">
      <c r="A112" s="62" t="str">
        <f aca="false">IF(NOT(ISBLANK(B112)),_xlfn.NUMBERVALUE(LEFT(RIGHT(B112,5),3)),"")</f>
        <v/>
      </c>
      <c r="B112" s="65"/>
      <c r="C112" s="1" t="s">
        <v>129</v>
      </c>
      <c r="F112" s="64"/>
    </row>
    <row r="113" customFormat="false" ht="15" hidden="false" customHeight="false" outlineLevel="0" collapsed="false">
      <c r="A113" s="62" t="str">
        <f aca="false">IF(NOT(ISBLANK(B113)),_xlfn.NUMBERVALUE(LEFT(RIGHT(B113,5),3)),"")</f>
        <v/>
      </c>
      <c r="B113" s="65"/>
      <c r="C113" s="1" t="s">
        <v>130</v>
      </c>
      <c r="F113" s="64"/>
    </row>
    <row r="114" customFormat="false" ht="15" hidden="false" customHeight="false" outlineLevel="0" collapsed="false">
      <c r="A114" s="62" t="str">
        <f aca="false">IF(NOT(ISBLANK(B114)),_xlfn.NUMBERVALUE(LEFT(RIGHT(B114,5),3)),"")</f>
        <v/>
      </c>
      <c r="B114" s="65"/>
      <c r="C114" s="1" t="s">
        <v>131</v>
      </c>
      <c r="F114" s="64"/>
    </row>
    <row r="115" customFormat="false" ht="15" hidden="false" customHeight="false" outlineLevel="0" collapsed="false">
      <c r="A115" s="62" t="str">
        <f aca="false">IF(NOT(ISBLANK(B115)),_xlfn.NUMBERVALUE(LEFT(RIGHT(B115,5),3)),"")</f>
        <v/>
      </c>
      <c r="B115" s="65"/>
      <c r="C115" s="1" t="s">
        <v>132</v>
      </c>
      <c r="F115" s="64"/>
    </row>
    <row r="116" customFormat="false" ht="15" hidden="false" customHeight="false" outlineLevel="0" collapsed="false">
      <c r="A116" s="62" t="str">
        <f aca="false">IF(NOT(ISBLANK(B116)),_xlfn.NUMBERVALUE(LEFT(RIGHT(B116,5),3)),"")</f>
        <v/>
      </c>
      <c r="B116" s="65"/>
      <c r="C116" s="1" t="s">
        <v>133</v>
      </c>
      <c r="F116" s="64"/>
    </row>
    <row r="117" customFormat="false" ht="15" hidden="false" customHeight="false" outlineLevel="0" collapsed="false">
      <c r="A117" s="62" t="str">
        <f aca="false">IF(NOT(ISBLANK(B117)),_xlfn.NUMBERVALUE(LEFT(RIGHT(B117,5),3)),"")</f>
        <v/>
      </c>
      <c r="B117" s="65"/>
      <c r="C117" s="1" t="s">
        <v>134</v>
      </c>
      <c r="F117" s="64"/>
    </row>
    <row r="118" customFormat="false" ht="15" hidden="false" customHeight="false" outlineLevel="0" collapsed="false">
      <c r="A118" s="62" t="str">
        <f aca="false">IF(NOT(ISBLANK(B118)),_xlfn.NUMBERVALUE(LEFT(RIGHT(B118,5),3)),"")</f>
        <v/>
      </c>
      <c r="B118" s="65"/>
      <c r="C118" s="1" t="s">
        <v>135</v>
      </c>
      <c r="F118" s="64"/>
    </row>
    <row r="119" customFormat="false" ht="15" hidden="false" customHeight="false" outlineLevel="0" collapsed="false">
      <c r="A119" s="62" t="str">
        <f aca="false">IF(NOT(ISBLANK(B119)),_xlfn.NUMBERVALUE(LEFT(RIGHT(B119,5),3)),"")</f>
        <v/>
      </c>
      <c r="B119" s="65"/>
      <c r="C119" s="1" t="s">
        <v>136</v>
      </c>
      <c r="F119" s="64"/>
    </row>
    <row r="120" customFormat="false" ht="15" hidden="false" customHeight="false" outlineLevel="0" collapsed="false">
      <c r="A120" s="62" t="str">
        <f aca="false">IF(NOT(ISBLANK(B120)),_xlfn.NUMBERVALUE(LEFT(RIGHT(B120,5),3)),"")</f>
        <v/>
      </c>
      <c r="B120" s="65"/>
      <c r="C120" s="1" t="s">
        <v>137</v>
      </c>
      <c r="F120" s="64"/>
    </row>
    <row r="121" customFormat="false" ht="15" hidden="false" customHeight="false" outlineLevel="0" collapsed="false">
      <c r="A121" s="62" t="str">
        <f aca="false">IF(NOT(ISBLANK(B121)),_xlfn.NUMBERVALUE(LEFT(RIGHT(B121,5),3)),"")</f>
        <v/>
      </c>
      <c r="B121" s="65"/>
      <c r="C121" s="1" t="s">
        <v>138</v>
      </c>
      <c r="F121" s="64"/>
    </row>
    <row r="122" customFormat="false" ht="15" hidden="false" customHeight="false" outlineLevel="0" collapsed="false">
      <c r="A122" s="62" t="str">
        <f aca="false">IF(NOT(ISBLANK(B122)),_xlfn.NUMBERVALUE(LEFT(RIGHT(B122,5),3)),"")</f>
        <v/>
      </c>
      <c r="B122" s="65"/>
      <c r="C122" s="1" t="s">
        <v>139</v>
      </c>
      <c r="F122" s="64"/>
    </row>
    <row r="123" customFormat="false" ht="15" hidden="false" customHeight="false" outlineLevel="0" collapsed="false">
      <c r="A123" s="62" t="str">
        <f aca="false">IF(NOT(ISBLANK(B123)),_xlfn.NUMBERVALUE(LEFT(RIGHT(B123,5),3)),"")</f>
        <v/>
      </c>
      <c r="B123" s="65"/>
      <c r="C123" s="1" t="s">
        <v>140</v>
      </c>
      <c r="F123" s="64"/>
    </row>
    <row r="124" customFormat="false" ht="15" hidden="false" customHeight="false" outlineLevel="0" collapsed="false">
      <c r="A124" s="62" t="str">
        <f aca="false">IF(NOT(ISBLANK(B124)),_xlfn.NUMBERVALUE(LEFT(RIGHT(B124,5),3)),"")</f>
        <v/>
      </c>
      <c r="B124" s="65"/>
      <c r="C124" s="1" t="s">
        <v>141</v>
      </c>
      <c r="F124" s="64"/>
    </row>
    <row r="125" customFormat="false" ht="15" hidden="false" customHeight="false" outlineLevel="0" collapsed="false">
      <c r="A125" s="62" t="str">
        <f aca="false">IF(NOT(ISBLANK(B125)),_xlfn.NUMBERVALUE(LEFT(RIGHT(B125,5),3)),"")</f>
        <v/>
      </c>
      <c r="B125" s="65"/>
      <c r="C125" s="1" t="s">
        <v>142</v>
      </c>
      <c r="F125" s="64"/>
    </row>
    <row r="126" customFormat="false" ht="15" hidden="false" customHeight="false" outlineLevel="0" collapsed="false">
      <c r="A126" s="62" t="str">
        <f aca="false">IF(NOT(ISBLANK(B126)),_xlfn.NUMBERVALUE(LEFT(RIGHT(B126,5),3)),"")</f>
        <v/>
      </c>
      <c r="B126" s="65"/>
      <c r="C126" s="1" t="s">
        <v>143</v>
      </c>
      <c r="F126" s="64"/>
    </row>
    <row r="127" customFormat="false" ht="15" hidden="false" customHeight="false" outlineLevel="0" collapsed="false">
      <c r="A127" s="62" t="str">
        <f aca="false">IF(NOT(ISBLANK(B127)),_xlfn.NUMBERVALUE(LEFT(RIGHT(B127,5),3)),"")</f>
        <v/>
      </c>
      <c r="B127" s="65"/>
      <c r="C127" s="1" t="s">
        <v>144</v>
      </c>
      <c r="F127" s="64"/>
    </row>
    <row r="128" customFormat="false" ht="15" hidden="false" customHeight="false" outlineLevel="0" collapsed="false">
      <c r="A128" s="62" t="str">
        <f aca="false">IF(NOT(ISBLANK(B128)),_xlfn.NUMBERVALUE(LEFT(RIGHT(B128,5),3)),"")</f>
        <v/>
      </c>
      <c r="B128" s="65"/>
      <c r="C128" s="1" t="s">
        <v>145</v>
      </c>
      <c r="F128" s="64"/>
    </row>
    <row r="129" customFormat="false" ht="15" hidden="false" customHeight="false" outlineLevel="0" collapsed="false">
      <c r="A129" s="62" t="str">
        <f aca="false">IF(NOT(ISBLANK(B129)),_xlfn.NUMBERVALUE(LEFT(RIGHT(B129,5),3)),"")</f>
        <v/>
      </c>
      <c r="B129" s="65"/>
      <c r="C129" s="1" t="s">
        <v>146</v>
      </c>
      <c r="F129" s="64"/>
    </row>
    <row r="130" customFormat="false" ht="15" hidden="false" customHeight="false" outlineLevel="0" collapsed="false">
      <c r="A130" s="62" t="str">
        <f aca="false">IF(NOT(ISBLANK(B130)),_xlfn.NUMBERVALUE(LEFT(RIGHT(B130,5),3)),"")</f>
        <v/>
      </c>
      <c r="B130" s="65"/>
      <c r="C130" s="1" t="s">
        <v>147</v>
      </c>
      <c r="F130" s="64"/>
    </row>
    <row r="131" customFormat="false" ht="15" hidden="false" customHeight="false" outlineLevel="0" collapsed="false">
      <c r="A131" s="62" t="str">
        <f aca="false">IF(NOT(ISBLANK(B131)),_xlfn.NUMBERVALUE(LEFT(RIGHT(B131,5),3)),"")</f>
        <v/>
      </c>
      <c r="B131" s="65"/>
      <c r="C131" s="1" t="s">
        <v>148</v>
      </c>
      <c r="F131" s="64"/>
    </row>
    <row r="132" customFormat="false" ht="15" hidden="false" customHeight="false" outlineLevel="0" collapsed="false">
      <c r="A132" s="62" t="str">
        <f aca="false">IF(NOT(ISBLANK(B132)),_xlfn.NUMBERVALUE(LEFT(RIGHT(B132,5),3)),"")</f>
        <v/>
      </c>
      <c r="B132" s="65"/>
      <c r="C132" s="1" t="s">
        <v>149</v>
      </c>
      <c r="F132" s="64"/>
    </row>
    <row r="133" customFormat="false" ht="15" hidden="false" customHeight="false" outlineLevel="0" collapsed="false">
      <c r="A133" s="62" t="str">
        <f aca="false">IF(NOT(ISBLANK(B133)),_xlfn.NUMBERVALUE(LEFT(RIGHT(B133,5),3)),"")</f>
        <v/>
      </c>
      <c r="B133" s="65"/>
      <c r="C133" s="1" t="s">
        <v>150</v>
      </c>
      <c r="F133" s="64"/>
    </row>
    <row r="134" customFormat="false" ht="15" hidden="false" customHeight="false" outlineLevel="0" collapsed="false">
      <c r="A134" s="62" t="str">
        <f aca="false">IF(NOT(ISBLANK(B134)),_xlfn.NUMBERVALUE(LEFT(RIGHT(B134,5),3)),"")</f>
        <v/>
      </c>
      <c r="B134" s="65"/>
      <c r="C134" s="1" t="s">
        <v>151</v>
      </c>
      <c r="F134" s="64"/>
    </row>
    <row r="135" customFormat="false" ht="15" hidden="false" customHeight="false" outlineLevel="0" collapsed="false">
      <c r="A135" s="62" t="str">
        <f aca="false">IF(NOT(ISBLANK(B135)),_xlfn.NUMBERVALUE(LEFT(RIGHT(B135,5),3)),"")</f>
        <v/>
      </c>
      <c r="B135" s="65"/>
      <c r="C135" s="1" t="s">
        <v>152</v>
      </c>
      <c r="F135" s="64"/>
    </row>
    <row r="136" customFormat="false" ht="15" hidden="false" customHeight="false" outlineLevel="0" collapsed="false">
      <c r="A136" s="62" t="str">
        <f aca="false">IF(NOT(ISBLANK(B136)),_xlfn.NUMBERVALUE(LEFT(RIGHT(B136,5),3)),"")</f>
        <v/>
      </c>
      <c r="B136" s="65"/>
      <c r="C136" s="1" t="s">
        <v>153</v>
      </c>
      <c r="F136" s="64"/>
    </row>
    <row r="137" customFormat="false" ht="15" hidden="false" customHeight="false" outlineLevel="0" collapsed="false">
      <c r="A137" s="62" t="str">
        <f aca="false">IF(NOT(ISBLANK(B137)),_xlfn.NUMBERVALUE(LEFT(RIGHT(B137,5),3)),"")</f>
        <v/>
      </c>
      <c r="B137" s="65"/>
      <c r="C137" s="1" t="s">
        <v>154</v>
      </c>
      <c r="F137" s="64"/>
    </row>
    <row r="138" customFormat="false" ht="15" hidden="false" customHeight="false" outlineLevel="0" collapsed="false">
      <c r="A138" s="62" t="str">
        <f aca="false">IF(NOT(ISBLANK(B138)),_xlfn.NUMBERVALUE(LEFT(RIGHT(B138,5),3)),"")</f>
        <v/>
      </c>
      <c r="B138" s="65"/>
      <c r="C138" s="1" t="s">
        <v>155</v>
      </c>
      <c r="F138" s="64"/>
    </row>
    <row r="139" customFormat="false" ht="15" hidden="false" customHeight="false" outlineLevel="0" collapsed="false">
      <c r="A139" s="62" t="str">
        <f aca="false">IF(NOT(ISBLANK(B139)),_xlfn.NUMBERVALUE(LEFT(RIGHT(B139,5),3)),"")</f>
        <v/>
      </c>
      <c r="B139" s="65"/>
      <c r="C139" s="1" t="s">
        <v>156</v>
      </c>
      <c r="F139" s="64"/>
    </row>
    <row r="140" customFormat="false" ht="15" hidden="false" customHeight="false" outlineLevel="0" collapsed="false">
      <c r="A140" s="62" t="str">
        <f aca="false">IF(NOT(ISBLANK(B140)),_xlfn.NUMBERVALUE(LEFT(RIGHT(B140,5),3)),"")</f>
        <v/>
      </c>
      <c r="B140" s="65"/>
      <c r="C140" s="1" t="s">
        <v>157</v>
      </c>
      <c r="F140" s="64"/>
    </row>
    <row r="141" customFormat="false" ht="15" hidden="false" customHeight="false" outlineLevel="0" collapsed="false">
      <c r="A141" s="62" t="str">
        <f aca="false">IF(NOT(ISBLANK(B141)),_xlfn.NUMBERVALUE(LEFT(RIGHT(B141,5),3)),"")</f>
        <v/>
      </c>
      <c r="B141" s="65"/>
      <c r="C141" s="1" t="s">
        <v>158</v>
      </c>
      <c r="F141" s="64"/>
    </row>
    <row r="142" customFormat="false" ht="15" hidden="false" customHeight="false" outlineLevel="0" collapsed="false">
      <c r="A142" s="62" t="str">
        <f aca="false">IF(NOT(ISBLANK(B142)),_xlfn.NUMBERVALUE(LEFT(RIGHT(B142,5),3)),"")</f>
        <v/>
      </c>
      <c r="B142" s="65"/>
      <c r="C142" s="1" t="s">
        <v>159</v>
      </c>
      <c r="F142" s="64"/>
    </row>
    <row r="143" customFormat="false" ht="15" hidden="false" customHeight="false" outlineLevel="0" collapsed="false">
      <c r="A143" s="62" t="str">
        <f aca="false">IF(NOT(ISBLANK(B143)),_xlfn.NUMBERVALUE(LEFT(RIGHT(B143,5),3)),"")</f>
        <v/>
      </c>
      <c r="B143" s="65"/>
      <c r="C143" s="1" t="s">
        <v>160</v>
      </c>
      <c r="F143" s="64"/>
    </row>
    <row r="144" customFormat="false" ht="15" hidden="false" customHeight="false" outlineLevel="0" collapsed="false">
      <c r="A144" s="62" t="str">
        <f aca="false">IF(NOT(ISBLANK(B144)),_xlfn.NUMBERVALUE(LEFT(RIGHT(B144,5),3)),"")</f>
        <v/>
      </c>
      <c r="B144" s="65"/>
      <c r="C144" s="1" t="s">
        <v>161</v>
      </c>
      <c r="F144" s="64"/>
    </row>
    <row r="145" customFormat="false" ht="15" hidden="false" customHeight="false" outlineLevel="0" collapsed="false">
      <c r="A145" s="62" t="str">
        <f aca="false">IF(NOT(ISBLANK(B145)),_xlfn.NUMBERVALUE(LEFT(RIGHT(B145,5),3)),"")</f>
        <v/>
      </c>
      <c r="B145" s="65"/>
      <c r="C145" s="1" t="s">
        <v>162</v>
      </c>
      <c r="F145" s="64"/>
    </row>
    <row r="146" customFormat="false" ht="15" hidden="false" customHeight="false" outlineLevel="0" collapsed="false">
      <c r="A146" s="62" t="str">
        <f aca="false">IF(NOT(ISBLANK(B146)),_xlfn.NUMBERVALUE(LEFT(RIGHT(B146,5),3)),"")</f>
        <v/>
      </c>
      <c r="B146" s="65"/>
      <c r="C146" s="1" t="s">
        <v>163</v>
      </c>
      <c r="F146" s="64"/>
    </row>
    <row r="147" customFormat="false" ht="15" hidden="false" customHeight="false" outlineLevel="0" collapsed="false">
      <c r="A147" s="62" t="str">
        <f aca="false">IF(NOT(ISBLANK(B147)),_xlfn.NUMBERVALUE(LEFT(RIGHT(B147,5),3)),"")</f>
        <v/>
      </c>
      <c r="B147" s="65"/>
      <c r="C147" s="1" t="s">
        <v>164</v>
      </c>
      <c r="F147" s="64"/>
    </row>
    <row r="148" customFormat="false" ht="15" hidden="false" customHeight="false" outlineLevel="0" collapsed="false">
      <c r="A148" s="62" t="str">
        <f aca="false">IF(NOT(ISBLANK(B148)),_xlfn.NUMBERVALUE(LEFT(RIGHT(B148,5),3)),"")</f>
        <v/>
      </c>
      <c r="B148" s="65"/>
      <c r="C148" s="1" t="s">
        <v>165</v>
      </c>
      <c r="F148" s="64"/>
    </row>
    <row r="149" customFormat="false" ht="15" hidden="false" customHeight="false" outlineLevel="0" collapsed="false">
      <c r="A149" s="62" t="str">
        <f aca="false">IF(NOT(ISBLANK(B149)),_xlfn.NUMBERVALUE(LEFT(RIGHT(B149,5),3)),"")</f>
        <v/>
      </c>
      <c r="B149" s="65"/>
      <c r="C149" s="1" t="s">
        <v>166</v>
      </c>
      <c r="F149" s="64"/>
    </row>
    <row r="150" customFormat="false" ht="15" hidden="false" customHeight="false" outlineLevel="0" collapsed="false">
      <c r="A150" s="62" t="str">
        <f aca="false">IF(NOT(ISBLANK(B150)),_xlfn.NUMBERVALUE(LEFT(RIGHT(B150,5),3)),"")</f>
        <v/>
      </c>
      <c r="B150" s="65"/>
      <c r="C150" s="1" t="s">
        <v>167</v>
      </c>
      <c r="F150" s="64"/>
    </row>
    <row r="151" customFormat="false" ht="15" hidden="false" customHeight="false" outlineLevel="0" collapsed="false">
      <c r="A151" s="62" t="str">
        <f aca="false">IF(NOT(ISBLANK(B151)),_xlfn.NUMBERVALUE(LEFT(RIGHT(B151,5),3)),"")</f>
        <v/>
      </c>
      <c r="B151" s="65"/>
      <c r="C151" s="1" t="s">
        <v>168</v>
      </c>
      <c r="F151" s="64"/>
    </row>
    <row r="152" customFormat="false" ht="15" hidden="false" customHeight="false" outlineLevel="0" collapsed="false">
      <c r="A152" s="62" t="str">
        <f aca="false">IF(NOT(ISBLANK(B152)),_xlfn.NUMBERVALUE(LEFT(RIGHT(B152,5),3)),"")</f>
        <v/>
      </c>
      <c r="B152" s="65"/>
      <c r="C152" s="1" t="s">
        <v>169</v>
      </c>
      <c r="F152" s="64"/>
    </row>
    <row r="153" customFormat="false" ht="15" hidden="false" customHeight="false" outlineLevel="0" collapsed="false">
      <c r="A153" s="62" t="str">
        <f aca="false">IF(NOT(ISBLANK(B153)),_xlfn.NUMBERVALUE(LEFT(RIGHT(B153,5),3)),"")</f>
        <v/>
      </c>
      <c r="B153" s="65"/>
      <c r="C153" s="1" t="s">
        <v>170</v>
      </c>
      <c r="F153" s="64"/>
    </row>
    <row r="154" customFormat="false" ht="15" hidden="false" customHeight="false" outlineLevel="0" collapsed="false">
      <c r="A154" s="62" t="str">
        <f aca="false">IF(NOT(ISBLANK(B154)),_xlfn.NUMBERVALUE(LEFT(RIGHT(B154,5),3)),"")</f>
        <v/>
      </c>
      <c r="B154" s="65"/>
      <c r="C154" s="1" t="s">
        <v>171</v>
      </c>
      <c r="F154" s="64"/>
    </row>
    <row r="155" customFormat="false" ht="15" hidden="false" customHeight="false" outlineLevel="0" collapsed="false">
      <c r="A155" s="62" t="str">
        <f aca="false">IF(NOT(ISBLANK(B155)),_xlfn.NUMBERVALUE(LEFT(RIGHT(B155,5),3)),"")</f>
        <v/>
      </c>
      <c r="B155" s="65"/>
      <c r="C155" s="1" t="s">
        <v>172</v>
      </c>
      <c r="F155" s="64"/>
    </row>
    <row r="156" customFormat="false" ht="15" hidden="false" customHeight="false" outlineLevel="0" collapsed="false">
      <c r="A156" s="62" t="str">
        <f aca="false">IF(NOT(ISBLANK(B156)),_xlfn.NUMBERVALUE(LEFT(RIGHT(B156,5),3)),"")</f>
        <v/>
      </c>
      <c r="B156" s="65"/>
      <c r="C156" s="1" t="s">
        <v>173</v>
      </c>
      <c r="F156" s="64"/>
    </row>
    <row r="157" customFormat="false" ht="15" hidden="false" customHeight="false" outlineLevel="0" collapsed="false">
      <c r="A157" s="62" t="str">
        <f aca="false">IF(NOT(ISBLANK(B157)),_xlfn.NUMBERVALUE(LEFT(RIGHT(B157,5),3)),"")</f>
        <v/>
      </c>
      <c r="B157" s="65"/>
      <c r="C157" s="1" t="s">
        <v>174</v>
      </c>
      <c r="F157" s="64"/>
    </row>
    <row r="158" customFormat="false" ht="15" hidden="false" customHeight="false" outlineLevel="0" collapsed="false">
      <c r="A158" s="62" t="str">
        <f aca="false">IF(NOT(ISBLANK(B158)),_xlfn.NUMBERVALUE(LEFT(RIGHT(B158,5),3)),"")</f>
        <v/>
      </c>
      <c r="B158" s="70"/>
      <c r="C158" s="1" t="s">
        <v>175</v>
      </c>
      <c r="F158" s="64"/>
    </row>
    <row r="159" customFormat="false" ht="15" hidden="false" customHeight="false" outlineLevel="0" collapsed="false">
      <c r="A159" s="62" t="str">
        <f aca="false">IF(NOT(ISBLANK(B159)),_xlfn.NUMBERVALUE(LEFT(RIGHT(B159,5),3)),"")</f>
        <v/>
      </c>
      <c r="B159" s="65"/>
      <c r="C159" s="1" t="s">
        <v>176</v>
      </c>
      <c r="F159" s="64"/>
    </row>
    <row r="160" customFormat="false" ht="15" hidden="false" customHeight="false" outlineLevel="0" collapsed="false">
      <c r="A160" s="62" t="str">
        <f aca="false">IF(NOT(ISBLANK(B160)),_xlfn.NUMBERVALUE(LEFT(RIGHT(B160,5),3)),"")</f>
        <v/>
      </c>
      <c r="B160" s="65"/>
      <c r="C160" s="1" t="s">
        <v>177</v>
      </c>
      <c r="F160" s="64"/>
    </row>
    <row r="161" customFormat="false" ht="15" hidden="false" customHeight="false" outlineLevel="0" collapsed="false">
      <c r="A161" s="66" t="str">
        <f aca="false">IF(NOT(ISBLANK(B161)),_xlfn.NUMBERVALUE(LEFT(RIGHT(B161,5),3)),"")</f>
        <v/>
      </c>
      <c r="B161" s="67"/>
      <c r="C161" s="1" t="s">
        <v>178</v>
      </c>
      <c r="D161" s="68"/>
      <c r="E161" s="68"/>
      <c r="F161" s="69"/>
    </row>
    <row r="162" customFormat="false" ht="17.25" hidden="false" customHeight="true" outlineLevel="0" collapsed="false">
      <c r="A162" s="71" t="n">
        <f aca="false">SUM(A45:A161)</f>
        <v>0</v>
      </c>
      <c r="B162" s="71" t="n">
        <f aca="false">_xlfn.NUMBERVALUE(LEFT(RIGHT( Sheet2!A2,5),3))*COUNTIF(B45:B161, Sheet2!A2)</f>
        <v>0</v>
      </c>
      <c r="C162" s="72" t="s">
        <v>179</v>
      </c>
      <c r="D162" s="73"/>
      <c r="E162" s="73"/>
      <c r="F162" s="74"/>
    </row>
    <row r="163" customFormat="false" ht="15" hidden="false" customHeight="false" outlineLevel="0" collapsed="false">
      <c r="A163" s="75"/>
      <c r="B163" s="75" t="n">
        <f aca="false">_xlfn.NUMBERVALUE(LEFT(RIGHT( Sheet2!A3,5),3))*COUNTIF(B45:B161, Sheet2!A3)</f>
        <v>0</v>
      </c>
      <c r="C163" s="76" t="s">
        <v>180</v>
      </c>
      <c r="F163" s="64"/>
    </row>
    <row r="164" customFormat="false" ht="15" hidden="false" customHeight="false" outlineLevel="0" collapsed="false">
      <c r="A164" s="77"/>
      <c r="B164" s="77" t="n">
        <f aca="false">_xlfn.NUMBERVALUE(LEFT(RIGHT( Sheet2!A4,5),3))*COUNTIF(B45:B161, Sheet2!A4)</f>
        <v>0</v>
      </c>
      <c r="C164" s="78" t="s">
        <v>181</v>
      </c>
      <c r="D164" s="68"/>
      <c r="E164" s="68"/>
      <c r="F164" s="69"/>
    </row>
    <row r="165" customFormat="false" ht="15" hidden="false" customHeight="false" outlineLevel="0" collapsed="false">
      <c r="A165" s="79"/>
      <c r="B165" s="79"/>
      <c r="D165" s="79"/>
    </row>
    <row r="167" customFormat="false" ht="15" hidden="false" customHeight="false" outlineLevel="0" collapsed="false">
      <c r="A167" s="80" t="s">
        <v>182</v>
      </c>
      <c r="B167" s="81" t="s">
        <v>183</v>
      </c>
      <c r="C167" s="82" t="s">
        <v>184</v>
      </c>
      <c r="D167" s="83"/>
      <c r="E167" s="73"/>
      <c r="F167" s="74"/>
    </row>
    <row r="168" customFormat="false" ht="15" hidden="false" customHeight="false" outlineLevel="0" collapsed="false">
      <c r="A168" s="84" t="s">
        <v>185</v>
      </c>
      <c r="B168" s="79" t="n">
        <f aca="false">IF(OR(EXACT(C168,"x"),EXACT(C168,"X")),1,0)</f>
        <v>0</v>
      </c>
      <c r="C168" s="85"/>
      <c r="F168" s="64"/>
    </row>
    <row r="169" customFormat="false" ht="15" hidden="false" customHeight="false" outlineLevel="0" collapsed="false">
      <c r="A169" s="84" t="s">
        <v>186</v>
      </c>
      <c r="B169" s="79" t="n">
        <f aca="false">IF(OR(EXACT(C169,"x"),EXACT(C169,"X")),1,0)</f>
        <v>0</v>
      </c>
      <c r="C169" s="86"/>
      <c r="F169" s="64"/>
    </row>
    <row r="170" customFormat="false" ht="15" hidden="false" customHeight="false" outlineLevel="0" collapsed="false">
      <c r="A170" s="87" t="s">
        <v>187</v>
      </c>
      <c r="B170" s="88" t="n">
        <f aca="false">IF(OR(EXACT(C170,"x"),EXACT(C170,"X")),1,0)</f>
        <v>0</v>
      </c>
      <c r="C170" s="89"/>
      <c r="D170" s="68"/>
      <c r="E170" s="68"/>
      <c r="F170" s="69"/>
    </row>
  </sheetData>
  <sheetProtection algorithmName="SHA-512" hashValue="aKxxzvNeFMLYcqAXrZZj02YlEltTWwmUiUFKuLVwZDuVNONmEVCX69TaiDdI14z2jmqtgT5TQrkOl5fDdE0sLQ==" saltValue="F4J7AWYfiHtqCy9uuM8ZkQ==" spinCount="100000" sheet="true" objects="true" scenarios="true"/>
  <protectedRanges>
    <protectedRange name="Range1" sqref="B2:C2"/>
    <protectedRange name="Range2" sqref="B3"/>
    <protectedRange name="Range3" sqref="B4"/>
    <protectedRange name="Range6" sqref="C7:C9"/>
    <protectedRange name="Range7" sqref="C13:C20"/>
    <protectedRange name="Range8" sqref="C25:C27"/>
    <protectedRange name="Range9" sqref="D31:F34"/>
    <protectedRange name="Range10" sqref="B45:B161"/>
    <protectedRange name="Range11" sqref="C168:F170"/>
  </protectedRanges>
  <mergeCells count="18">
    <mergeCell ref="B2:C2"/>
    <mergeCell ref="B3:C3"/>
    <mergeCell ref="B4:C4"/>
    <mergeCell ref="D7:D9"/>
    <mergeCell ref="D13:D14"/>
    <mergeCell ref="E13:E20"/>
    <mergeCell ref="D15:D17"/>
    <mergeCell ref="D25:D27"/>
    <mergeCell ref="D30:F30"/>
    <mergeCell ref="A31:B31"/>
    <mergeCell ref="D31:F31"/>
    <mergeCell ref="A32:B32"/>
    <mergeCell ref="D32:F32"/>
    <mergeCell ref="A33:B33"/>
    <mergeCell ref="D33:F33"/>
    <mergeCell ref="A34:B34"/>
    <mergeCell ref="D34:F34"/>
    <mergeCell ref="D35:F35"/>
  </mergeCells>
  <dataValidations count="3">
    <dataValidation allowBlank="true" errorStyle="stop" operator="between" showDropDown="false" showErrorMessage="true" showInputMessage="true" sqref="B165 D165" type="list">
      <formula1>#ref!</formula1>
      <formula2>0</formula2>
    </dataValidation>
    <dataValidation allowBlank="true" errorStyle="stop" operator="between" showDropDown="false" showErrorMessage="true" showInputMessage="true" sqref="B45:B104 B106:B161" type="list">
      <formula1>Sheet2!$A$1:$A$4</formula1>
      <formula2>0</formula2>
    </dataValidation>
    <dataValidation allowBlank="true" errorStyle="stop" operator="between" showDropDown="false" showErrorMessage="true" showInputMessage="true" sqref="B105" type="list">
      <formula1>Sheet2!$A$1:$A$2</formula1>
      <formula2>0</formula2>
    </dataValidation>
  </dataValidations>
  <printOptions headings="false" gridLines="false" gridLinesSet="true" horizontalCentered="false" verticalCentered="false"/>
  <pageMargins left="0.708333333333333" right="0.39375" top="0.590972222222222" bottom="0.39375" header="0.315277777777778" footer="0.315277777777778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>&amp;LFILS&amp;RAdmitere iunie-iulie 2020, sesiunea I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50390625" defaultRowHeight="15" customHeight="false" zeroHeight="false" outlineLevelRow="0" outlineLevelCol="0"/>
  <cols>
    <col collapsed="false" customWidth="true" hidden="false" outlineLevel="0" max="1" min="1" style="0" width="23.75"/>
  </cols>
  <sheetData>
    <row r="1" customFormat="false" ht="15" hidden="false" customHeight="true" outlineLevel="0" collapsed="false">
      <c r="A1" s="90"/>
    </row>
    <row r="2" customFormat="false" ht="15" hidden="false" customHeight="true" outlineLevel="0" collapsed="false">
      <c r="A2" s="91" t="s">
        <v>188</v>
      </c>
    </row>
    <row r="3" customFormat="false" ht="15" hidden="false" customHeight="true" outlineLevel="0" collapsed="false">
      <c r="A3" s="92" t="s">
        <v>189</v>
      </c>
    </row>
    <row r="4" customFormat="false" ht="15" hidden="false" customHeight="true" outlineLevel="0" collapsed="false">
      <c r="A4" s="92" t="s">
        <v>190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2020-06-03T08:57:48Z</dcterms:created>
  <dc:creator/>
  <dc:description/>
  <dc:language>ro-RO</dc:language>
  <cp:lastModifiedBy/>
  <dcterms:modified xsi:type="dcterms:W3CDTF">2026-02-06T16:26:19Z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